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Oct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<sst xmlns="http://schemas.openxmlformats.org/spreadsheetml/2006/main" count="347" uniqueCount="145">
  <si>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</si>
  <si>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</si>
  <si>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</si>
  <si>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</si>
  <si>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</si>
  <si>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</si>
  <si>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</si>
  <si>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</si>
  <si>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</si>
  <si>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</si>
  <si>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</si>
  <si>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</si>
  <si>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</si>
  <si>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</si>
  <si>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</si>
  <si>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</si>
  <si>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</si>
  <si>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</si>
  <si>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</si>
  <si>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</si>
  <si>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</si>
  <si>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</si>
  <si>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</si>
  <si>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</si>
  <si>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</si>
  <si>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</si>
  <si>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</si>
  <si>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</si>
  <si>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</si>
  <si>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</si>
  <si>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</si>
  <si>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</si>
  <si>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</si>
  <si>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</si>
  <si>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</si>
  <si>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</si>
  <si>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</si>
  <si>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</si>
  <si>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</si>
  <si>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</si>
  <si>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</si>
  <si>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</si>
  <si>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</si>
  <si>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</si>
  <si>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</si>
  <si>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</si>
  <si>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</si>
  <si>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</si>
  <si>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</si>
  <si>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</si>
  <si>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</si>
  <si>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</si>
  <si>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</si>
  <si>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</si>
  <si>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</si>
  <si>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</si>
  <si>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</si>
  <si>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</si>
  <si>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</si>
  <si>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</si>
  <si>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</si>
  <si>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</si>
  <si>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</si>
  <si>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</si>
  <si>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</si>
  <si>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</si>
  <si>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</si>
  <si>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</si>
  <si>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</si>
  <si>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</si>
  <si>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</si>
  <si>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</si>
  <si>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</si>
  <si>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</si>
  <si>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</si>
  <si>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</si>
  <si>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</si>
  <si>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</si>
  <si>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</si>
  <si>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</si>
  <si>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</si>
  <si>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</si>
  <si>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</si>
  <si>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</si>
  <si>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</si>
  <si>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</si>
  <si>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</si>
  <si>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</si>
  <si>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</si>
  <si>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</si>
  <si>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</si>
  <si>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</si>
  <si>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</si>
  <si>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</si>
  <si>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</si>
  <si>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</si>
  <si>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</si>
  <si>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</si>
  <si>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</si>
  <si>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</si>
  <si>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</si>
  <si>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</si>
  <si>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</si>
  <si>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</si>
  <si>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</si>
  <si>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</si>
  <si>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</si>
  <si>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</si>
  <si>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</si>
  <si>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</si>
  <si>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</si>
  <si>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</si>
  <si>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</si>
  <si>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</si>
  <si>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</si>
  <si>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</si>
  <si>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</si>
  <si>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</si>
  <si>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</si>
  <si>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</si>
  <si>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</si>
  <si>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</si>
  <si>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</si>
  <si>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</si>
  <si>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</si>
  <si>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</si>
  <si>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</si>
  <si>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</si>
  <si>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</si>
  <si>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</si>
  <si>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</si>
  <si>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</si>
  <si>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This Filing Effective With the Billing Month of September 2016</t>
  </si>
  <si>
    <t>FILED 08-01-16</t>
  </si>
  <si>
    <t>Superseding Filing Effective With the Billing Month of  June 2016</t>
  </si>
  <si>
    <t xml:space="preserve">         OCTOBER 2016 </t>
  </si>
  <si>
    <t>REFER TO SCHEDULE 1</t>
  </si>
  <si>
    <t>REFER TO SCHEDULE 2B OR 2C</t>
  </si>
  <si>
    <t>FILED 09-19-16</t>
  </si>
  <si>
    <t>This Filing Effective With the Billing Month of October 2016</t>
  </si>
  <si>
    <t>Superseding Filing Effective With the Billing Month of September 2016</t>
  </si>
  <si>
    <t>OCTOBER 2016</t>
  </si>
  <si>
    <t>Filed 9-29-16</t>
  </si>
  <si>
    <t>This filing Effective for the Billing Month Of October 2016</t>
  </si>
  <si>
    <t xml:space="preserve">                        Superseding Filing Effective for the Billing Month of  September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</si>
</sst>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8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20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17" fontId="8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="35" zoomScaleNormal="35" workbookViewId="0" topLeftCell="A1">
      <selection activeCell="A1" sqref="A1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2"/>
      <c r="B3" s="6"/>
      <c r="C3" s="6"/>
      <c r="D3" s="6"/>
      <c r="E3" s="6"/>
      <c r="F3" s="62"/>
      <c r="G3" s="62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135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0.46267</v>
      </c>
      <c r="E17" s="12"/>
      <c r="F17" s="12">
        <v>-0.00015</v>
      </c>
      <c r="G17" s="12"/>
      <c r="H17" s="12">
        <v>0</v>
      </c>
      <c r="I17" s="12"/>
      <c r="J17" s="12">
        <v>-0.00267</v>
      </c>
      <c r="K17" s="12"/>
      <c r="L17" s="12">
        <f>SUM(D17:J17)</f>
        <v>0.45985000000000004</v>
      </c>
      <c r="M17" s="12">
        <f>B17+L17</f>
        <v>0.83725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0.46267</v>
      </c>
      <c r="E18" s="12"/>
      <c r="F18" s="12">
        <f>F17</f>
        <v>-0.00015</v>
      </c>
      <c r="G18" s="12"/>
      <c r="H18" s="12">
        <f>H17</f>
        <v>0</v>
      </c>
      <c r="I18" s="12"/>
      <c r="J18" s="12">
        <f>J17</f>
        <v>-0.00267</v>
      </c>
      <c r="K18" s="12"/>
      <c r="L18" s="12">
        <f>SUM(D18:J18)</f>
        <v>0.45985000000000004</v>
      </c>
      <c r="M18" s="12">
        <f>B18+L18</f>
        <v>0.80843</v>
      </c>
      <c r="N18" s="3"/>
      <c r="O18" s="3" t="s">
        <v>56</v>
      </c>
    </row>
    <row r="19" spans="1:15" ht="30">
      <c r="A19" s="3"/>
      <c r="B19" s="12"/>
      <c r="C19" s="12"/>
      <c r="D19" s="63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0.00487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0.00487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0.25925</v>
      </c>
      <c r="E27" s="12"/>
      <c r="F27" s="12">
        <v>-0.04097</v>
      </c>
      <c r="G27" s="12"/>
      <c r="H27" s="12">
        <f>H3</f>
        <v>0</v>
      </c>
      <c r="I27" s="12"/>
      <c r="J27" s="12">
        <f>$J$17</f>
        <v>-0.00267</v>
      </c>
      <c r="K27" s="12"/>
      <c r="L27" s="12">
        <f>SUM(D27:J27)</f>
        <v>0.21560999999999997</v>
      </c>
      <c r="M27" s="12">
        <f>B27+L27</f>
        <v>0.49376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0.25925</v>
      </c>
      <c r="E28" s="12"/>
      <c r="F28" s="12">
        <f>F27</f>
        <v>-0.04097</v>
      </c>
      <c r="G28" s="12"/>
      <c r="H28" s="12">
        <f>$H$17</f>
        <v>0</v>
      </c>
      <c r="I28" s="12"/>
      <c r="J28" s="12">
        <f>$J$17</f>
        <v>-0.00267</v>
      </c>
      <c r="K28" s="12"/>
      <c r="L28" s="12">
        <f>SUM(D28:J28)</f>
        <v>0.21560999999999997</v>
      </c>
      <c r="M28" s="12">
        <f>B28+L28</f>
        <v>0.45565999999999995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0.43048</v>
      </c>
      <c r="E35" s="12"/>
      <c r="F35" s="12">
        <v>0.01476</v>
      </c>
      <c r="G35" s="12"/>
      <c r="H35" s="12">
        <f>H17</f>
        <v>0</v>
      </c>
      <c r="I35" s="12"/>
      <c r="J35" s="12">
        <f>$J$17</f>
        <v>-0.00267</v>
      </c>
      <c r="K35" s="12"/>
      <c r="L35" s="12">
        <f>SUM(D35:J35)</f>
        <v>0.44256999999999996</v>
      </c>
      <c r="M35" s="12">
        <f>B35+L35</f>
        <v>0.72072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0.43048</v>
      </c>
      <c r="E36" s="12"/>
      <c r="F36" s="12">
        <f>F35</f>
        <v>0.01476</v>
      </c>
      <c r="G36" s="12"/>
      <c r="H36" s="12">
        <f>$H$17</f>
        <v>0</v>
      </c>
      <c r="I36" s="12"/>
      <c r="J36" s="12">
        <f>$J$17</f>
        <v>-0.00267</v>
      </c>
      <c r="K36" s="12"/>
      <c r="L36" s="12">
        <f>SUM(D36:J36)</f>
        <v>0.44256999999999996</v>
      </c>
      <c r="M36" s="12">
        <f>B36+L36</f>
        <v>0.68262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0.43048</v>
      </c>
      <c r="E37" s="12"/>
      <c r="F37" s="12">
        <f>F36</f>
        <v>0.01476</v>
      </c>
      <c r="G37" s="12"/>
      <c r="H37" s="12">
        <f>$H$17</f>
        <v>0</v>
      </c>
      <c r="I37" s="12"/>
      <c r="J37" s="12">
        <f>$J$17</f>
        <v>-0.00267</v>
      </c>
      <c r="K37" s="12"/>
      <c r="L37" s="12">
        <f>SUM(D37:J37)</f>
        <v>0.44256999999999996</v>
      </c>
      <c r="M37" s="12">
        <f>B37+L37</f>
        <v>0.6577599999999999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0.3473</v>
      </c>
      <c r="E44" s="12"/>
      <c r="F44" s="12">
        <v>-0.01915</v>
      </c>
      <c r="G44" s="12"/>
      <c r="H44" s="12">
        <f>H28</f>
        <v>0</v>
      </c>
      <c r="I44" s="12"/>
      <c r="J44" s="12">
        <f>$J$17</f>
        <v>-0.00267</v>
      </c>
      <c r="K44" s="12"/>
      <c r="L44" s="12">
        <f>SUM(D44:J44)</f>
        <v>0.32548</v>
      </c>
      <c r="M44" s="12">
        <f>B44+L44</f>
        <v>0.72529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0.3473</v>
      </c>
      <c r="E45" s="12"/>
      <c r="F45" s="12">
        <f>F44</f>
        <v>-0.01915</v>
      </c>
      <c r="G45" s="12"/>
      <c r="H45" s="12">
        <f>$H$17</f>
        <v>0</v>
      </c>
      <c r="I45" s="12"/>
      <c r="J45" s="12">
        <f>$J$17</f>
        <v>-0.00267</v>
      </c>
      <c r="K45" s="12"/>
      <c r="L45" s="12">
        <f>SUM(D45:J45)</f>
        <v>0.32548</v>
      </c>
      <c r="M45" s="12">
        <f>B45+L45</f>
        <v>0.57088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0.3473</v>
      </c>
      <c r="E46" s="12"/>
      <c r="F46" s="12">
        <f>F45</f>
        <v>-0.01915</v>
      </c>
      <c r="G46" s="12"/>
      <c r="H46" s="12">
        <f>$H$17</f>
        <v>0</v>
      </c>
      <c r="I46" s="12"/>
      <c r="J46" s="12">
        <f>$J$17</f>
        <v>-0.00267</v>
      </c>
      <c r="K46" s="12"/>
      <c r="L46" s="12">
        <f>SUM(D46:J46)</f>
        <v>0.32548</v>
      </c>
      <c r="M46" s="12">
        <f>B46+L46</f>
        <v>0.5220199999999999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0.3473</v>
      </c>
      <c r="E47" s="12"/>
      <c r="F47" s="12">
        <f>F46</f>
        <v>-0.01915</v>
      </c>
      <c r="G47" s="12"/>
      <c r="H47" s="12">
        <f>$H$17</f>
        <v>0</v>
      </c>
      <c r="I47" s="12"/>
      <c r="J47" s="12">
        <f>$J$17</f>
        <v>-0.00267</v>
      </c>
      <c r="K47" s="12"/>
      <c r="L47" s="12">
        <f>SUM(D47:J47)</f>
        <v>0.32548</v>
      </c>
      <c r="M47" s="12">
        <f>B47+L47</f>
        <v>0.48189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136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137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0.2556</v>
      </c>
      <c r="E71" s="3"/>
      <c r="F71" s="12">
        <v>-0.0197</v>
      </c>
      <c r="G71" s="3"/>
      <c r="H71" s="12">
        <f>$H$17</f>
        <v>0</v>
      </c>
      <c r="I71" s="3"/>
      <c r="J71" s="12">
        <f>$J$17</f>
        <v>-0.00267</v>
      </c>
      <c r="K71" s="3"/>
      <c r="L71" s="11">
        <f>ROUND((SUM(D71:J71)*18),2)</f>
        <v>4.2</v>
      </c>
      <c r="M71" s="11">
        <f>ROUND(+B71+L71,2)</f>
        <v>16.48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139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138</v>
      </c>
      <c r="B76" s="3"/>
      <c r="C76" s="3"/>
      <c r="D76" s="3"/>
      <c r="E76" s="3"/>
      <c r="F76" s="3" t="s">
        <v>140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OCTOBER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0.98326</v>
      </c>
      <c r="K95" s="3"/>
      <c r="L95" s="3"/>
      <c r="M95" s="12">
        <f>SUM(F95:J95)</f>
        <v>1.15513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0.01797</v>
      </c>
      <c r="K97" s="12"/>
      <c r="L97" s="3"/>
      <c r="M97" s="12">
        <f>SUM(F97:J97)</f>
        <v>0.01797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0.23416</v>
      </c>
      <c r="K101" s="3"/>
      <c r="L101" s="3"/>
      <c r="M101" s="12">
        <f>SUM(F101:J101)</f>
        <v>0.23416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0.98326</v>
      </c>
      <c r="K108" s="3"/>
      <c r="L108" s="3"/>
      <c r="M108" s="12">
        <f>SUM(F108:J108)</f>
        <v>1.15368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0.01797</v>
      </c>
      <c r="K110" s="3"/>
      <c r="L110" s="3"/>
      <c r="M110" s="12">
        <f>SUM(F110:J110)</f>
        <v>0.01797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0.23416</v>
      </c>
      <c r="K118" s="3"/>
      <c r="L118" s="3"/>
      <c r="M118" s="12">
        <f>SUM(F118:J118)</f>
        <v>0.23416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133</v>
      </c>
      <c r="B139" s="3"/>
      <c r="C139" s="3"/>
      <c r="D139" s="3"/>
      <c r="E139" s="3"/>
      <c r="F139" s="3" t="s">
        <v>132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134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6" t="s">
        <v>122</v>
      </c>
      <c r="B145" s="28"/>
      <c r="C145" s="27"/>
      <c r="D145" s="28"/>
      <c r="E145" s="27"/>
      <c r="F145" s="27"/>
      <c r="G145" s="28"/>
      <c r="H145" s="28"/>
      <c r="I145" s="28"/>
      <c r="J145" s="28"/>
      <c r="K145" s="28"/>
      <c r="L145" s="29"/>
      <c r="M145" s="29"/>
      <c r="N145" s="29"/>
      <c r="O145" s="5" t="s">
        <v>68</v>
      </c>
    </row>
    <row r="146" spans="1:15" ht="30">
      <c r="A146" s="6" t="s">
        <v>121</v>
      </c>
      <c r="B146" s="28"/>
      <c r="C146" s="28"/>
      <c r="D146" s="27"/>
      <c r="E146" s="27"/>
      <c r="F146" s="27"/>
      <c r="G146" s="28"/>
      <c r="H146" s="28"/>
      <c r="I146" s="28"/>
      <c r="J146" s="28"/>
      <c r="K146" s="28"/>
      <c r="L146" s="29"/>
      <c r="M146" s="29"/>
      <c r="N146" s="26"/>
      <c r="O146" s="30"/>
    </row>
    <row r="147" spans="1:15" ht="30">
      <c r="A147" s="6" t="s">
        <v>123</v>
      </c>
      <c r="B147" s="28"/>
      <c r="C147" s="27"/>
      <c r="D147" s="28"/>
      <c r="E147" s="27"/>
      <c r="F147" s="27"/>
      <c r="G147" s="28"/>
      <c r="H147" s="28"/>
      <c r="I147" s="28"/>
      <c r="J147" s="28"/>
      <c r="K147" s="28"/>
      <c r="L147" s="29"/>
      <c r="M147" s="29"/>
      <c r="N147" s="29"/>
      <c r="O147" s="30"/>
    </row>
    <row r="148" spans="1:15" ht="30.75" thickBot="1">
      <c r="A148" s="39" t="s">
        <v>141</v>
      </c>
      <c r="B148" s="31"/>
      <c r="C148" s="29"/>
      <c r="D148" s="29"/>
      <c r="E148" s="29"/>
      <c r="F148" s="29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21" thickTop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9"/>
      <c r="M150" s="29"/>
      <c r="N150" s="29"/>
      <c r="O150" s="30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29"/>
      <c r="M151" s="29"/>
      <c r="N151" s="26"/>
      <c r="O151" s="30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9"/>
      <c r="M152" s="29"/>
      <c r="N152" s="26"/>
      <c r="O152" s="30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9"/>
      <c r="M153" s="29"/>
      <c r="N153" s="26"/>
      <c r="O153" s="30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9"/>
      <c r="M154" s="29"/>
      <c r="N154" s="26"/>
      <c r="O154" s="30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29"/>
      <c r="M155" s="29"/>
      <c r="N155" s="26"/>
      <c r="O155" s="30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6"/>
      <c r="M156" s="33"/>
      <c r="N156" s="26"/>
      <c r="O156" s="30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6"/>
      <c r="M157" s="24"/>
      <c r="N157" s="26"/>
      <c r="O157" s="30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6">
        <v>0.37</v>
      </c>
      <c r="I158" s="3" t="s">
        <v>56</v>
      </c>
      <c r="J158" s="24"/>
      <c r="K158" s="24"/>
      <c r="L158" s="36"/>
      <c r="M158" s="38"/>
      <c r="N158" s="26"/>
      <c r="O158" s="30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6">
        <v>0.37</v>
      </c>
      <c r="I159" s="3" t="s">
        <v>56</v>
      </c>
      <c r="J159" s="24"/>
      <c r="K159" s="24"/>
      <c r="L159" s="36"/>
      <c r="M159" s="30"/>
      <c r="N159" s="26"/>
      <c r="O159" s="30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6">
        <v>0.37</v>
      </c>
      <c r="I160" s="3" t="s">
        <v>56</v>
      </c>
      <c r="J160" s="24"/>
      <c r="K160" s="24"/>
      <c r="L160" s="36"/>
      <c r="M160" s="30"/>
      <c r="N160" s="26"/>
      <c r="O160" s="30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6">
        <v>0.37</v>
      </c>
      <c r="I161" s="3" t="s">
        <v>56</v>
      </c>
      <c r="J161" s="24"/>
      <c r="K161" s="24"/>
      <c r="L161" s="36"/>
      <c r="M161" s="30"/>
      <c r="N161" s="26"/>
      <c r="O161" s="30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6">
        <v>0.37</v>
      </c>
      <c r="I162" s="3" t="s">
        <v>56</v>
      </c>
      <c r="J162" s="24"/>
      <c r="K162" s="24"/>
      <c r="L162" s="36"/>
      <c r="M162" s="30"/>
      <c r="N162" s="26"/>
      <c r="O162" s="30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6">
        <v>0.37</v>
      </c>
      <c r="I163" s="3" t="s">
        <v>56</v>
      </c>
      <c r="J163" s="24"/>
      <c r="K163" s="24"/>
      <c r="L163" s="36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6"/>
      <c r="M164" s="30"/>
      <c r="N164" s="26"/>
      <c r="O164" s="30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6"/>
      <c r="M165" s="30"/>
      <c r="N165" s="26"/>
      <c r="O165" s="30"/>
    </row>
    <row r="166" spans="1:15" ht="30">
      <c r="A166" s="9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6"/>
      <c r="M166" s="30"/>
      <c r="N166" s="26"/>
      <c r="O166" s="30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6"/>
      <c r="M167" s="30"/>
      <c r="N167" s="26"/>
      <c r="O167" s="30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6"/>
      <c r="M168" s="30"/>
      <c r="N168" s="26"/>
      <c r="O168" s="30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6"/>
      <c r="M169" s="30"/>
      <c r="N169" s="26"/>
      <c r="O169" s="30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6"/>
      <c r="M170" s="30"/>
      <c r="N170" s="26"/>
      <c r="O170" s="30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6"/>
      <c r="M171" s="30"/>
      <c r="N171" s="26"/>
      <c r="O171" s="30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6"/>
      <c r="M172" s="30"/>
      <c r="N172" s="26"/>
      <c r="O172" s="30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6"/>
      <c r="M173" s="30"/>
      <c r="N173" s="26"/>
      <c r="O173" s="30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6"/>
      <c r="M174" s="30"/>
      <c r="N174" s="26"/>
      <c r="O174" s="30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6"/>
      <c r="M175" s="30"/>
      <c r="N175" s="26"/>
      <c r="O175" s="30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6"/>
      <c r="M176" s="30"/>
      <c r="N176" s="26"/>
      <c r="O176" s="30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6"/>
      <c r="M177" s="30"/>
      <c r="N177" s="26"/>
      <c r="O177" s="30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6"/>
      <c r="M178" s="30"/>
      <c r="N178" s="26"/>
      <c r="O178" s="30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6">
        <v>0.37</v>
      </c>
      <c r="I179" s="3" t="s">
        <v>56</v>
      </c>
      <c r="J179" s="24"/>
      <c r="K179" s="24"/>
      <c r="L179" s="36"/>
      <c r="M179" s="30"/>
      <c r="N179" s="26"/>
      <c r="O179" s="30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6">
        <v>0.37</v>
      </c>
      <c r="I180" s="3" t="s">
        <v>56</v>
      </c>
      <c r="J180" s="24"/>
      <c r="K180" s="24"/>
      <c r="L180" s="36"/>
      <c r="M180" s="30"/>
      <c r="N180" s="26"/>
      <c r="O180" s="30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6">
        <v>0.37</v>
      </c>
      <c r="I181" s="3" t="s">
        <v>56</v>
      </c>
      <c r="J181" s="24"/>
      <c r="K181" s="24"/>
      <c r="L181" s="36"/>
      <c r="M181" s="30"/>
      <c r="N181" s="26"/>
      <c r="O181" s="30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6">
        <v>0.37</v>
      </c>
      <c r="I182" s="3" t="s">
        <v>56</v>
      </c>
      <c r="J182" s="24"/>
      <c r="K182" s="24"/>
      <c r="L182" s="36"/>
      <c r="M182" s="30"/>
      <c r="N182" s="26"/>
      <c r="O182" s="30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6">
        <v>0.37</v>
      </c>
      <c r="I183" s="3" t="s">
        <v>56</v>
      </c>
      <c r="J183" s="24"/>
      <c r="K183" s="24"/>
      <c r="L183" s="36"/>
      <c r="M183" s="30"/>
      <c r="N183" s="26"/>
      <c r="O183" s="30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6">
        <v>0.37</v>
      </c>
      <c r="I184" s="3" t="s">
        <v>56</v>
      </c>
      <c r="J184" s="24"/>
      <c r="K184" s="24"/>
      <c r="L184" s="36"/>
      <c r="M184" s="30"/>
      <c r="N184" s="26"/>
      <c r="O184" s="30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6"/>
      <c r="M185" s="30"/>
      <c r="N185" s="26"/>
      <c r="O185" s="30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6"/>
      <c r="M186" s="30"/>
      <c r="N186" s="26"/>
      <c r="O186" s="30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6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6"/>
      <c r="M188" s="30"/>
      <c r="N188" s="26"/>
      <c r="O188" s="30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6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6"/>
      <c r="M190" s="30"/>
      <c r="N190" s="26"/>
      <c r="O190" s="30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6"/>
      <c r="M191" s="30"/>
      <c r="N191" s="26"/>
      <c r="O191" s="30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6"/>
      <c r="M192" s="30"/>
      <c r="N192" s="26"/>
      <c r="O192" s="30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6"/>
      <c r="M193" s="30"/>
      <c r="N193" s="26"/>
      <c r="O193" s="30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6"/>
      <c r="M194" s="30"/>
      <c r="N194" s="26"/>
      <c r="O194" s="30"/>
    </row>
    <row r="195" spans="1:15" ht="30">
      <c r="A195" s="23" t="s">
        <v>142</v>
      </c>
      <c r="B195" s="24"/>
      <c r="C195" s="24"/>
      <c r="D195" s="24"/>
      <c r="E195" s="3" t="s">
        <v>143</v>
      </c>
      <c r="F195" s="24"/>
      <c r="G195" s="24"/>
      <c r="H195" s="24"/>
      <c r="I195" s="24"/>
      <c r="J195" s="24"/>
      <c r="K195" s="24"/>
      <c r="L195" s="36"/>
      <c r="M195" s="30"/>
      <c r="N195" s="26"/>
      <c r="O195" s="30"/>
    </row>
    <row r="196" spans="1:15" ht="30">
      <c r="A196" s="24"/>
      <c r="B196" s="25"/>
      <c r="C196" s="24"/>
      <c r="D196" s="3" t="s">
        <v>144</v>
      </c>
      <c r="E196" s="25"/>
      <c r="F196" s="24"/>
      <c r="G196" s="24"/>
      <c r="H196" s="24"/>
      <c r="I196" s="24"/>
      <c r="J196" s="24"/>
      <c r="K196" s="24"/>
      <c r="L196" s="36"/>
      <c r="M196" s="30"/>
      <c r="N196" s="26"/>
      <c r="O196" s="30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3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3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3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6.75">
      <c r="A207" s="3"/>
      <c r="B207" s="3"/>
      <c r="C207" s="3"/>
      <c r="D207" s="3"/>
      <c r="E207" s="3"/>
      <c r="F207" s="14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5" t="s">
        <v>62</v>
      </c>
    </row>
    <row r="209" spans="1:15" ht="30">
      <c r="A209" s="6" t="s">
        <v>1</v>
      </c>
      <c r="B209" s="6"/>
      <c r="C209" s="6"/>
      <c r="D209" s="6"/>
      <c r="E209" s="6"/>
      <c r="F209" s="6"/>
      <c r="G209" s="6"/>
      <c r="H209" s="6"/>
      <c r="I209" s="5"/>
      <c r="J209" s="5"/>
      <c r="K209" s="5"/>
      <c r="L209" s="5"/>
      <c r="M209" s="5"/>
      <c r="N209" s="5"/>
      <c r="O209" s="5"/>
    </row>
    <row r="210" spans="1:15" ht="30">
      <c r="A210" s="6" t="s">
        <v>2</v>
      </c>
      <c r="B210" s="6"/>
      <c r="C210" s="6"/>
      <c r="D210" s="6"/>
      <c r="E210" s="6"/>
      <c r="F210" s="6"/>
      <c r="G210" s="6"/>
      <c r="H210" s="6"/>
      <c r="I210" s="5"/>
      <c r="J210" s="5"/>
      <c r="K210" s="5"/>
      <c r="L210" s="5"/>
      <c r="M210" s="5"/>
      <c r="N210" s="5"/>
      <c r="O210" s="5"/>
    </row>
    <row r="211" spans="1:15" ht="30">
      <c r="A211" s="6" t="s">
        <v>3</v>
      </c>
      <c r="B211" s="6"/>
      <c r="C211" s="6"/>
      <c r="D211" s="6"/>
      <c r="E211" s="6"/>
      <c r="F211" s="6"/>
      <c r="G211" s="6"/>
      <c r="H211" s="6"/>
      <c r="I211" s="5"/>
      <c r="J211" s="5"/>
      <c r="K211" s="5"/>
      <c r="L211" s="5"/>
      <c r="M211" s="5"/>
      <c r="N211" s="5"/>
      <c r="O211" s="5"/>
    </row>
    <row r="212" spans="1:15" ht="30.75" thickBot="1">
      <c r="A212" s="6" t="str">
        <f>+A6</f>
        <v>         OCTOBER 2016 </v>
      </c>
      <c r="B212" s="6"/>
      <c r="C212" s="6"/>
      <c r="D212" s="6"/>
      <c r="E212" s="6"/>
      <c r="F212" s="6"/>
      <c r="G212" s="6"/>
      <c r="H212" s="6"/>
      <c r="I212" s="5"/>
      <c r="J212" s="5"/>
      <c r="K212" s="5"/>
      <c r="L212" s="5"/>
      <c r="M212" s="5"/>
      <c r="N212" s="5"/>
      <c r="O212" s="5"/>
    </row>
    <row r="213" spans="1:15" ht="30">
      <c r="A213" s="15"/>
      <c r="B213" s="15"/>
      <c r="C213" s="15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/>
      <c r="B215" s="3"/>
      <c r="C215" s="3"/>
      <c r="D215" s="3"/>
      <c r="E215" s="3"/>
      <c r="F215" s="10" t="s">
        <v>36</v>
      </c>
      <c r="G215" s="3"/>
      <c r="H215" s="10" t="s">
        <v>45</v>
      </c>
      <c r="I215" s="3"/>
      <c r="J215" s="10" t="s">
        <v>50</v>
      </c>
      <c r="K215" s="3"/>
      <c r="L215" s="3"/>
      <c r="M215" s="10" t="s">
        <v>54</v>
      </c>
      <c r="N215" s="5"/>
      <c r="O215" s="5"/>
    </row>
    <row r="216" spans="1:15" ht="30">
      <c r="A216" s="3"/>
      <c r="B216" s="3"/>
      <c r="C216" s="3"/>
      <c r="D216" s="3"/>
      <c r="E216" s="3"/>
      <c r="F216" s="3"/>
      <c r="G216" s="3"/>
      <c r="H216" s="10" t="s">
        <v>46</v>
      </c>
      <c r="I216" s="3"/>
      <c r="J216" s="3"/>
      <c r="K216" s="3"/>
      <c r="L216" s="3"/>
      <c r="M216" s="3"/>
      <c r="N216" s="3"/>
      <c r="O216" s="3"/>
    </row>
    <row r="217" spans="1:15" ht="30">
      <c r="A217" s="3"/>
      <c r="B217" s="3"/>
      <c r="C217" s="3"/>
      <c r="D217" s="3"/>
      <c r="E217" s="3"/>
      <c r="F217" s="10" t="s">
        <v>42</v>
      </c>
      <c r="G217" s="3"/>
      <c r="H217" s="10" t="s">
        <v>47</v>
      </c>
      <c r="I217" s="3"/>
      <c r="J217" s="8"/>
      <c r="K217" s="3"/>
      <c r="L217" s="3"/>
      <c r="M217" s="3"/>
      <c r="N217" s="3"/>
      <c r="O217" s="3"/>
    </row>
    <row r="218" spans="1:15" ht="30">
      <c r="A218" s="3"/>
      <c r="B218" s="3"/>
      <c r="C218" s="3"/>
      <c r="D218" s="3"/>
      <c r="E218" s="3"/>
      <c r="F218" s="19" t="s">
        <v>43</v>
      </c>
      <c r="G218" s="3"/>
      <c r="H218" s="19" t="s">
        <v>43</v>
      </c>
      <c r="I218" s="3"/>
      <c r="J218" s="19" t="s">
        <v>51</v>
      </c>
      <c r="K218" s="3"/>
      <c r="L218" s="3"/>
      <c r="M218" s="19" t="s">
        <v>53</v>
      </c>
      <c r="N218" s="3"/>
      <c r="O218" s="3"/>
    </row>
    <row r="219" spans="1:15" ht="30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30">
      <c r="A220" s="9" t="s">
        <v>25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 t="s">
        <v>5</v>
      </c>
      <c r="B222" s="3"/>
      <c r="C222" s="3"/>
      <c r="D222" s="3"/>
      <c r="E222" s="11"/>
      <c r="F222" s="11">
        <v>12.33</v>
      </c>
      <c r="G222" s="3"/>
      <c r="H222" s="17" t="s">
        <v>41</v>
      </c>
      <c r="I222" s="3"/>
      <c r="J222" s="17" t="s">
        <v>41</v>
      </c>
      <c r="K222" s="3"/>
      <c r="L222" s="3"/>
      <c r="M222" s="11">
        <f>SUM(F222:J222)</f>
        <v>12.33</v>
      </c>
      <c r="N222" s="3" t="s">
        <v>55</v>
      </c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26</v>
      </c>
      <c r="B224" s="3"/>
      <c r="C224" s="3"/>
      <c r="D224" s="3"/>
      <c r="E224" s="13"/>
      <c r="F224" s="12">
        <v>0.05032</v>
      </c>
      <c r="G224" s="12"/>
      <c r="H224" s="12">
        <v>0.2591</v>
      </c>
      <c r="I224" s="3"/>
      <c r="J224" s="12">
        <v>0.28446</v>
      </c>
      <c r="K224" s="3"/>
      <c r="L224" s="3"/>
      <c r="M224" s="12">
        <f>SUM(F224:J224)</f>
        <v>0.59388</v>
      </c>
      <c r="N224" s="3" t="s">
        <v>56</v>
      </c>
      <c r="O224" s="3"/>
    </row>
    <row r="225" spans="1:15" ht="30">
      <c r="A225" s="3"/>
      <c r="B225" s="3"/>
      <c r="C225" s="3"/>
      <c r="D225" s="3"/>
      <c r="E225" s="3"/>
      <c r="F225" s="12"/>
      <c r="G225" s="12"/>
      <c r="H225" s="3"/>
      <c r="I225" s="3"/>
      <c r="J225" s="12"/>
      <c r="K225" s="12"/>
      <c r="L225" s="3"/>
      <c r="M225" s="12"/>
      <c r="N225" s="12"/>
      <c r="O225" s="3"/>
    </row>
    <row r="226" spans="1:15" ht="30">
      <c r="A226" s="3" t="s">
        <v>27</v>
      </c>
      <c r="B226" s="3"/>
      <c r="C226" s="3"/>
      <c r="D226" s="3"/>
      <c r="E226" s="3"/>
      <c r="F226" s="12"/>
      <c r="G226" s="12"/>
      <c r="H226" s="3"/>
      <c r="I226" s="3"/>
      <c r="J226" s="12"/>
      <c r="K226" s="12"/>
      <c r="L226" s="3"/>
      <c r="M226" s="11">
        <f>M224*1.2667</f>
        <v>0.7522677959999999</v>
      </c>
      <c r="N226" s="3" t="s">
        <v>57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28</v>
      </c>
      <c r="B228" s="3"/>
      <c r="C228" s="3"/>
      <c r="D228" s="3"/>
      <c r="E228" s="3"/>
      <c r="F228" s="3"/>
      <c r="G228" s="3"/>
      <c r="H228" s="3"/>
      <c r="I228" s="3"/>
      <c r="J228" s="3"/>
      <c r="K228" s="12"/>
      <c r="L228" s="3"/>
      <c r="M228" s="18">
        <v>0.0173</v>
      </c>
      <c r="N228" s="3" t="s">
        <v>55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9" t="s">
        <v>29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 t="s">
        <v>5</v>
      </c>
      <c r="B233" s="3"/>
      <c r="C233" s="3"/>
      <c r="D233" s="3"/>
      <c r="E233" s="11"/>
      <c r="F233" s="11">
        <v>12.33</v>
      </c>
      <c r="G233" s="3"/>
      <c r="H233" s="17" t="s">
        <v>41</v>
      </c>
      <c r="I233" s="3"/>
      <c r="J233" s="17" t="s">
        <v>41</v>
      </c>
      <c r="K233" s="3"/>
      <c r="L233" s="3"/>
      <c r="M233" s="11">
        <f>SUM(F233:J233)</f>
        <v>12.33</v>
      </c>
      <c r="N233" s="3" t="s">
        <v>55</v>
      </c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2"/>
      <c r="L234" s="3"/>
      <c r="M234" s="3"/>
      <c r="N234" s="12"/>
      <c r="O234" s="3"/>
    </row>
    <row r="235" spans="1:15" ht="30">
      <c r="A235" s="3" t="s">
        <v>26</v>
      </c>
      <c r="B235" s="3"/>
      <c r="C235" s="3"/>
      <c r="D235" s="3"/>
      <c r="E235" s="13"/>
      <c r="F235" s="12">
        <f>F224</f>
        <v>0.05032</v>
      </c>
      <c r="G235" s="12"/>
      <c r="H235" s="17" t="s">
        <v>41</v>
      </c>
      <c r="I235" s="3"/>
      <c r="J235" s="12">
        <f>J224</f>
        <v>0.28446</v>
      </c>
      <c r="K235" s="3"/>
      <c r="L235" s="3"/>
      <c r="M235" s="12">
        <f>SUM(F235:J235)</f>
        <v>0.33477999999999997</v>
      </c>
      <c r="N235" s="3" t="s">
        <v>56</v>
      </c>
      <c r="O235" s="3"/>
    </row>
    <row r="236" spans="1:15" ht="30">
      <c r="A236" s="3"/>
      <c r="B236" s="3"/>
      <c r="C236" s="3"/>
      <c r="D236" s="3"/>
      <c r="E236" s="12"/>
      <c r="F236" s="12"/>
      <c r="G236" s="12"/>
      <c r="H236" s="3"/>
      <c r="I236" s="3"/>
      <c r="J236" s="12"/>
      <c r="K236" s="3"/>
      <c r="L236" s="3"/>
      <c r="M236" s="12"/>
      <c r="N236" s="3"/>
      <c r="O236" s="12"/>
    </row>
    <row r="237" spans="1:15" ht="30">
      <c r="A237" s="3" t="s">
        <v>27</v>
      </c>
      <c r="B237" s="3"/>
      <c r="C237" s="3"/>
      <c r="D237" s="3"/>
      <c r="E237" s="3"/>
      <c r="F237" s="12"/>
      <c r="G237" s="12"/>
      <c r="H237" s="3"/>
      <c r="I237" s="3"/>
      <c r="J237" s="12"/>
      <c r="K237" s="12"/>
      <c r="L237" s="3"/>
      <c r="M237" s="11">
        <f>M235*1.2667</f>
        <v>0.4240658259999999</v>
      </c>
      <c r="N237" s="3" t="s">
        <v>57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30">
      <c r="A241" s="9" t="s">
        <v>30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30">
      <c r="A243" s="3" t="s">
        <v>5</v>
      </c>
      <c r="B243" s="3"/>
      <c r="C243" s="3"/>
      <c r="D243" s="3"/>
      <c r="E243" s="11"/>
      <c r="F243" s="11">
        <v>330</v>
      </c>
      <c r="G243" s="3"/>
      <c r="H243" s="17" t="s">
        <v>41</v>
      </c>
      <c r="I243" s="3"/>
      <c r="J243" s="17" t="s">
        <v>41</v>
      </c>
      <c r="K243" s="3"/>
      <c r="L243" s="3"/>
      <c r="M243" s="11">
        <f>SUM(F243:J243)</f>
        <v>330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 t="s">
        <v>31</v>
      </c>
      <c r="B245" s="3"/>
      <c r="C245" s="3"/>
      <c r="D245" s="3"/>
      <c r="E245" s="3"/>
      <c r="F245" s="12">
        <v>0.05034</v>
      </c>
      <c r="G245" s="3"/>
      <c r="H245" s="12">
        <v>0.2591</v>
      </c>
      <c r="I245" s="3"/>
      <c r="J245" s="12">
        <f>ROUND(((((J95)/365)*12)+J97),5)</f>
        <v>0.0503</v>
      </c>
      <c r="K245" s="3"/>
      <c r="L245" s="3"/>
      <c r="M245" s="12">
        <f>SUM(F245:J245)</f>
        <v>0.35974</v>
      </c>
      <c r="N245" s="3" t="s">
        <v>56</v>
      </c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26</v>
      </c>
      <c r="B247" s="3"/>
      <c r="C247" s="3"/>
      <c r="D247" s="3"/>
      <c r="E247" s="13"/>
      <c r="F247" s="3"/>
      <c r="G247" s="12"/>
      <c r="H247" s="3"/>
      <c r="I247" s="3"/>
      <c r="J247" s="12">
        <f>+J101</f>
        <v>0.23416</v>
      </c>
      <c r="K247" s="3"/>
      <c r="L247" s="3"/>
      <c r="M247" s="12">
        <f>(J247)</f>
        <v>0.23416</v>
      </c>
      <c r="N247" s="3" t="s">
        <v>56</v>
      </c>
      <c r="O247" s="3"/>
    </row>
    <row r="248" spans="1:15" ht="30">
      <c r="A248" s="3"/>
      <c r="B248" s="3"/>
      <c r="C248" s="3"/>
      <c r="D248" s="3"/>
      <c r="E248" s="3"/>
      <c r="F248" s="12"/>
      <c r="G248" s="12"/>
      <c r="H248" s="3"/>
      <c r="I248" s="3"/>
      <c r="J248" s="12"/>
      <c r="K248" s="12"/>
      <c r="L248" s="3"/>
      <c r="M248" s="12"/>
      <c r="N248" s="12"/>
      <c r="O248" s="3"/>
    </row>
    <row r="249" spans="1:15" ht="30">
      <c r="A249" s="3" t="s">
        <v>32</v>
      </c>
      <c r="B249" s="3"/>
      <c r="C249" s="3"/>
      <c r="D249" s="3"/>
      <c r="E249" s="3"/>
      <c r="F249" s="12"/>
      <c r="G249" s="12"/>
      <c r="H249" s="3"/>
      <c r="I249" s="3"/>
      <c r="J249" s="12"/>
      <c r="K249" s="12"/>
      <c r="L249" s="3"/>
      <c r="M249" s="11">
        <f>(M245+M247)*1.2667</f>
        <v>0.75229313</v>
      </c>
      <c r="N249" s="3" t="s">
        <v>57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28</v>
      </c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18">
        <v>0.0173</v>
      </c>
      <c r="N251" s="3" t="s">
        <v>55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3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30">
      <c r="A254" s="9" t="s">
        <v>33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 t="s">
        <v>5</v>
      </c>
      <c r="B256" s="3"/>
      <c r="C256" s="3"/>
      <c r="D256" s="3"/>
      <c r="E256" s="11"/>
      <c r="F256" s="11">
        <f>F243</f>
        <v>330</v>
      </c>
      <c r="G256" s="3"/>
      <c r="H256" s="17" t="s">
        <v>41</v>
      </c>
      <c r="I256" s="3"/>
      <c r="J256" s="17" t="s">
        <v>41</v>
      </c>
      <c r="K256" s="3"/>
      <c r="L256" s="3"/>
      <c r="M256" s="11">
        <f>SUM(F256:J256)</f>
        <v>330</v>
      </c>
      <c r="N256" s="3" t="s">
        <v>55</v>
      </c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2"/>
      <c r="L257" s="3"/>
      <c r="M257" s="3"/>
      <c r="N257" s="12"/>
      <c r="O257" s="3"/>
    </row>
    <row r="258" spans="1:15" ht="30">
      <c r="A258" s="3" t="s">
        <v>31</v>
      </c>
      <c r="B258" s="3"/>
      <c r="C258" s="3"/>
      <c r="D258" s="3"/>
      <c r="E258" s="3"/>
      <c r="F258" s="12">
        <v>0.05334</v>
      </c>
      <c r="G258" s="3"/>
      <c r="H258" s="17" t="s">
        <v>41</v>
      </c>
      <c r="I258" s="3"/>
      <c r="J258" s="12">
        <f>(J245)</f>
        <v>0.0503</v>
      </c>
      <c r="K258" s="12"/>
      <c r="L258" s="3"/>
      <c r="M258" s="12">
        <f>(F258+J258)</f>
        <v>0.10364</v>
      </c>
      <c r="N258" s="3" t="s">
        <v>56</v>
      </c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2"/>
      <c r="L259" s="3"/>
      <c r="M259" s="3"/>
      <c r="N259" s="12"/>
      <c r="O259" s="3"/>
    </row>
    <row r="260" spans="1:15" ht="30">
      <c r="A260" s="3" t="s">
        <v>26</v>
      </c>
      <c r="B260" s="3"/>
      <c r="C260" s="3"/>
      <c r="D260" s="3"/>
      <c r="E260" s="13"/>
      <c r="F260" s="12"/>
      <c r="G260" s="12"/>
      <c r="H260" s="17" t="s">
        <v>41</v>
      </c>
      <c r="I260" s="3"/>
      <c r="J260" s="12">
        <f>J247</f>
        <v>0.23416</v>
      </c>
      <c r="K260" s="3"/>
      <c r="L260" s="3"/>
      <c r="M260" s="12">
        <f>SUM(F260:J260)</f>
        <v>0.23416</v>
      </c>
      <c r="N260" s="3" t="s">
        <v>56</v>
      </c>
      <c r="O260" s="3"/>
    </row>
    <row r="261" spans="1:15" ht="30">
      <c r="A261" s="3"/>
      <c r="B261" s="3"/>
      <c r="C261" s="3"/>
      <c r="D261" s="3"/>
      <c r="E261" s="12"/>
      <c r="F261" s="12"/>
      <c r="G261" s="12"/>
      <c r="H261" s="3"/>
      <c r="I261" s="3"/>
      <c r="J261" s="12"/>
      <c r="K261" s="3"/>
      <c r="L261" s="3"/>
      <c r="M261" s="12"/>
      <c r="N261" s="3"/>
      <c r="O261" s="12"/>
    </row>
    <row r="262" spans="1:15" ht="30">
      <c r="A262" s="3" t="s">
        <v>32</v>
      </c>
      <c r="B262" s="3"/>
      <c r="C262" s="3"/>
      <c r="D262" s="3"/>
      <c r="E262" s="3"/>
      <c r="F262" s="12"/>
      <c r="G262" s="12"/>
      <c r="H262" s="3"/>
      <c r="I262" s="3"/>
      <c r="J262" s="12"/>
      <c r="K262" s="12"/>
      <c r="L262" s="3"/>
      <c r="M262" s="11">
        <f>ROUND((M258+M260)*1.2667,5)</f>
        <v>0.42789</v>
      </c>
      <c r="N262" s="3" t="s">
        <v>57</v>
      </c>
      <c r="O262" s="3"/>
    </row>
    <row r="263" spans="1:15" ht="30">
      <c r="A263" s="3"/>
      <c r="B263" s="3"/>
      <c r="C263" s="3"/>
      <c r="D263" s="3"/>
      <c r="E263" s="3"/>
      <c r="F263" s="12"/>
      <c r="G263" s="12"/>
      <c r="H263" s="3"/>
      <c r="I263" s="3"/>
      <c r="J263" s="12"/>
      <c r="K263" s="12"/>
      <c r="L263" s="3"/>
      <c r="M263" s="11"/>
      <c r="N263" s="3"/>
      <c r="O263" s="3"/>
    </row>
    <row r="264" spans="1:15" ht="30">
      <c r="A264" s="3"/>
      <c r="B264" s="3"/>
      <c r="C264" s="3"/>
      <c r="D264" s="3"/>
      <c r="E264" s="3"/>
      <c r="F264" s="12"/>
      <c r="G264" s="12"/>
      <c r="H264" s="3"/>
      <c r="I264" s="3"/>
      <c r="J264" s="12"/>
      <c r="K264" s="12"/>
      <c r="L264" s="3"/>
      <c r="M264" s="11"/>
      <c r="N264" s="3"/>
      <c r="O264" s="3"/>
    </row>
    <row r="265" spans="1:15" ht="3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3" t="s">
        <v>124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64" t="s">
        <v>125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64" t="s">
        <v>34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64" t="s">
        <v>35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20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3"/>
      <c r="C271" s="3"/>
      <c r="D271" s="3"/>
      <c r="E271" s="3"/>
      <c r="F271" s="3" t="str">
        <f>+F139</f>
        <v>This Filing Effective With the Billing Month of September 2016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3" t="str">
        <f>+F140</f>
        <v>Superseding Filing Effective With the Billing Month of  June 2016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 t="str">
        <f>+A139</f>
        <v>FILED 08-01-16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3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30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36.75">
      <c r="A276" s="3"/>
      <c r="B276" s="3"/>
      <c r="C276" s="3"/>
      <c r="D276" s="3"/>
      <c r="E276" s="3"/>
      <c r="F276" s="14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30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5" t="s">
        <v>58</v>
      </c>
    </row>
    <row r="278" spans="1:15" ht="30">
      <c r="A278" s="6" t="s">
        <v>1</v>
      </c>
      <c r="B278" s="6"/>
      <c r="C278" s="6"/>
      <c r="D278" s="6"/>
      <c r="E278" s="6"/>
      <c r="F278" s="6"/>
      <c r="G278" s="6"/>
      <c r="H278" s="6"/>
      <c r="I278" s="5"/>
      <c r="J278" s="5"/>
      <c r="K278" s="5"/>
      <c r="L278" s="5"/>
      <c r="M278" s="5"/>
      <c r="N278" s="5"/>
      <c r="O278" s="5"/>
    </row>
    <row r="279" spans="1:15" ht="30">
      <c r="A279" s="6" t="s">
        <v>2</v>
      </c>
      <c r="B279" s="6"/>
      <c r="C279" s="6"/>
      <c r="D279" s="6"/>
      <c r="E279" s="6"/>
      <c r="F279" s="6"/>
      <c r="G279" s="6"/>
      <c r="H279" s="6"/>
      <c r="I279" s="5"/>
      <c r="J279" s="5"/>
      <c r="K279" s="5"/>
      <c r="L279" s="5"/>
      <c r="M279" s="5"/>
      <c r="N279" s="5"/>
      <c r="O279" s="5"/>
    </row>
    <row r="280" spans="1:15" ht="30">
      <c r="A280" s="6" t="s">
        <v>3</v>
      </c>
      <c r="B280" s="6"/>
      <c r="C280" s="6"/>
      <c r="D280" s="6"/>
      <c r="E280" s="6"/>
      <c r="F280" s="6"/>
      <c r="G280" s="6"/>
      <c r="H280" s="6"/>
      <c r="I280" s="5"/>
      <c r="J280" s="5"/>
      <c r="K280" s="5"/>
      <c r="L280" s="5"/>
      <c r="M280" s="5"/>
      <c r="N280" s="5"/>
      <c r="O280" s="5"/>
    </row>
    <row r="281" spans="1:15" ht="30.75" thickBot="1">
      <c r="A281" s="6" t="str">
        <f>+A6</f>
        <v>         OCTOBER 2016 </v>
      </c>
      <c r="B281" s="6"/>
      <c r="C281" s="6"/>
      <c r="D281" s="6"/>
      <c r="E281" s="6"/>
      <c r="F281" s="6"/>
      <c r="G281" s="6"/>
      <c r="H281" s="6"/>
      <c r="I281" s="5"/>
      <c r="J281" s="5"/>
      <c r="K281" s="5"/>
      <c r="L281" s="5"/>
      <c r="M281" s="5"/>
      <c r="N281" s="5"/>
      <c r="O281" s="5"/>
    </row>
    <row r="282" spans="1:15" ht="30">
      <c r="A282" s="15"/>
      <c r="B282" s="15"/>
      <c r="C282" s="15"/>
      <c r="D282" s="15"/>
      <c r="E282" s="15"/>
      <c r="F282" s="15"/>
      <c r="G282" s="15"/>
      <c r="H282" s="15"/>
      <c r="I282" s="16"/>
      <c r="J282" s="16"/>
      <c r="K282" s="16"/>
      <c r="L282" s="16"/>
      <c r="M282" s="16"/>
      <c r="N282" s="16"/>
      <c r="O282" s="16"/>
    </row>
    <row r="283" spans="1:15" ht="3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30">
      <c r="A284" s="3"/>
      <c r="B284" s="3"/>
      <c r="C284" s="3"/>
      <c r="D284" s="3"/>
      <c r="E284" s="3"/>
      <c r="F284" s="10" t="s">
        <v>36</v>
      </c>
      <c r="G284" s="3"/>
      <c r="H284" s="3"/>
      <c r="I284" s="3"/>
      <c r="J284" s="10" t="s">
        <v>45</v>
      </c>
      <c r="K284" s="3"/>
      <c r="L284" s="3"/>
      <c r="M284" s="10" t="s">
        <v>52</v>
      </c>
      <c r="N284" s="5"/>
      <c r="O284" s="5"/>
    </row>
    <row r="285" spans="1:15" ht="30">
      <c r="A285" s="3"/>
      <c r="B285" s="3"/>
      <c r="C285" s="3"/>
      <c r="D285" s="3"/>
      <c r="E285" s="3"/>
      <c r="F285" s="10" t="s">
        <v>37</v>
      </c>
      <c r="G285" s="3"/>
      <c r="H285" s="3"/>
      <c r="I285" s="3"/>
      <c r="J285" s="10" t="s">
        <v>49</v>
      </c>
      <c r="K285" s="3"/>
      <c r="L285" s="3"/>
      <c r="M285" s="10" t="s">
        <v>53</v>
      </c>
      <c r="N285" s="3"/>
      <c r="O285" s="3"/>
    </row>
    <row r="286" spans="1:15" ht="30">
      <c r="A286" s="3"/>
      <c r="B286" s="3"/>
      <c r="C286" s="3"/>
      <c r="D286" s="3"/>
      <c r="E286" s="3"/>
      <c r="F286" s="3"/>
      <c r="G286" s="3"/>
      <c r="H286" s="3"/>
      <c r="I286" s="3"/>
      <c r="J286" s="8"/>
      <c r="K286" s="3"/>
      <c r="L286" s="3"/>
      <c r="M286" s="3"/>
      <c r="N286" s="3"/>
      <c r="O286" s="3"/>
    </row>
    <row r="287" spans="1:15" ht="24.75" customHeight="1">
      <c r="A287" s="3"/>
      <c r="B287" s="3"/>
      <c r="C287" s="3"/>
      <c r="D287" s="3"/>
      <c r="E287" s="3"/>
      <c r="F287" s="8"/>
      <c r="G287" s="3"/>
      <c r="H287" s="8"/>
      <c r="I287" s="3"/>
      <c r="J287" s="8"/>
      <c r="K287" s="3"/>
      <c r="L287" s="3"/>
      <c r="M287" s="8"/>
      <c r="N287" s="3"/>
      <c r="O287" s="3"/>
    </row>
    <row r="288" spans="1:15" ht="24.75" customHeight="1">
      <c r="A288" s="9" t="s">
        <v>60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24.75" customHeight="1">
      <c r="A289" s="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24.75" customHeight="1">
      <c r="A290" s="3" t="s">
        <v>5</v>
      </c>
      <c r="B290" s="3"/>
      <c r="C290" s="3"/>
      <c r="D290" s="3"/>
      <c r="E290" s="3"/>
      <c r="F290" s="11">
        <v>407.61</v>
      </c>
      <c r="G290" s="3"/>
      <c r="H290" s="3"/>
      <c r="I290" s="3"/>
      <c r="J290" s="10" t="s">
        <v>41</v>
      </c>
      <c r="K290" s="3"/>
      <c r="L290" s="3"/>
      <c r="M290" s="11">
        <f>SUM(F290:J290)</f>
        <v>407.61</v>
      </c>
      <c r="N290" s="3"/>
      <c r="O290" s="3" t="s">
        <v>55</v>
      </c>
    </row>
    <row r="291" spans="1:15" ht="24.75" customHeight="1">
      <c r="A291" s="3"/>
      <c r="B291" s="3"/>
      <c r="C291" s="3"/>
      <c r="D291" s="3"/>
      <c r="E291" s="11"/>
      <c r="F291" s="11"/>
      <c r="G291" s="3"/>
      <c r="H291" s="12"/>
      <c r="I291" s="3"/>
      <c r="J291" s="12"/>
      <c r="K291" s="3"/>
      <c r="L291" s="3"/>
      <c r="M291" s="11"/>
      <c r="N291" s="3"/>
      <c r="O291" s="3"/>
    </row>
    <row r="292" spans="1:15" ht="24.75" customHeight="1">
      <c r="A292" s="3" t="s">
        <v>17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0.16505</v>
      </c>
      <c r="K292" s="3"/>
      <c r="L292" s="3"/>
      <c r="M292" s="12">
        <f>SUM(F292:J292)</f>
        <v>0.16505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13"/>
      <c r="F293" s="12"/>
      <c r="G293" s="12"/>
      <c r="H293" s="13"/>
      <c r="I293" s="3"/>
      <c r="J293" s="12"/>
      <c r="K293" s="3"/>
      <c r="L293" s="3"/>
      <c r="M293" s="12"/>
      <c r="N293" s="3"/>
      <c r="O293" s="3"/>
    </row>
    <row r="294" spans="1:15" ht="24.75" customHeight="1">
      <c r="A294" s="3" t="s">
        <v>19</v>
      </c>
      <c r="B294" s="3"/>
      <c r="C294" s="3"/>
      <c r="D294" s="3"/>
      <c r="E294" s="3"/>
      <c r="F294" s="12">
        <v>0.03457</v>
      </c>
      <c r="G294" s="3"/>
      <c r="H294" s="3"/>
      <c r="I294" s="3"/>
      <c r="J294" s="10" t="s">
        <v>41</v>
      </c>
      <c r="K294" s="12"/>
      <c r="L294" s="3"/>
      <c r="M294" s="12">
        <f>SUM(F294:J294)</f>
        <v>0.03457</v>
      </c>
      <c r="N294" s="12"/>
      <c r="O294" s="3" t="s">
        <v>56</v>
      </c>
    </row>
    <row r="295" spans="1:15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2"/>
      <c r="L295" s="3"/>
      <c r="M295" s="18"/>
      <c r="N295" s="3"/>
      <c r="O295" s="3"/>
    </row>
    <row r="296" spans="1:15" ht="24.75" customHeight="1">
      <c r="A296" s="3" t="s">
        <v>20</v>
      </c>
      <c r="B296" s="3"/>
      <c r="C296" s="3"/>
      <c r="D296" s="3"/>
      <c r="E296" s="3"/>
      <c r="F296" s="10" t="s">
        <v>41</v>
      </c>
      <c r="G296" s="3"/>
      <c r="H296" s="3"/>
      <c r="I296" s="3"/>
      <c r="J296" s="12">
        <f>+J260</f>
        <v>0.23416</v>
      </c>
      <c r="K296" s="3"/>
      <c r="L296" s="3"/>
      <c r="M296" s="12">
        <f>SUM(F296:J296)</f>
        <v>0.23416</v>
      </c>
      <c r="N296" s="3"/>
      <c r="O296" s="3" t="s">
        <v>56</v>
      </c>
    </row>
    <row r="297" spans="1:15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 t="s">
        <v>61</v>
      </c>
      <c r="B298" s="3"/>
      <c r="C298" s="3"/>
      <c r="D298" s="3"/>
      <c r="E298" s="3"/>
      <c r="F298" s="10" t="s">
        <v>41</v>
      </c>
      <c r="G298" s="3"/>
      <c r="H298" s="3"/>
      <c r="I298" s="3"/>
      <c r="J298" s="11">
        <v>1.5</v>
      </c>
      <c r="K298" s="3"/>
      <c r="L298" s="3"/>
      <c r="M298" s="11">
        <f>+J298</f>
        <v>1.5</v>
      </c>
      <c r="N298" s="3"/>
      <c r="O298" s="3" t="s">
        <v>56</v>
      </c>
    </row>
    <row r="299" spans="1:15" ht="24.75" customHeight="1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24.75" customHeight="1">
      <c r="A300" s="3"/>
      <c r="B300" s="3"/>
      <c r="C300" s="3"/>
      <c r="D300" s="3"/>
      <c r="E300" s="11"/>
      <c r="F300" s="11"/>
      <c r="G300" s="3"/>
      <c r="H300" s="12"/>
      <c r="I300" s="3"/>
      <c r="J300" s="12"/>
      <c r="K300" s="3"/>
      <c r="L300" s="3"/>
      <c r="M300" s="11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12"/>
      <c r="L301" s="3"/>
      <c r="M301" s="11"/>
      <c r="N301" s="12"/>
      <c r="O301" s="3"/>
    </row>
    <row r="302" spans="1:15" ht="24.75" customHeight="1">
      <c r="A302" s="3"/>
      <c r="B302" s="3"/>
      <c r="C302" s="3"/>
      <c r="D302" s="3"/>
      <c r="E302" s="13"/>
      <c r="F302" s="12"/>
      <c r="G302" s="12"/>
      <c r="H302" s="12"/>
      <c r="I302" s="3"/>
      <c r="J302" s="12"/>
      <c r="K302" s="3"/>
      <c r="L302" s="3"/>
      <c r="M302" s="12"/>
      <c r="N302" s="3"/>
      <c r="O302" s="3"/>
    </row>
    <row r="303" spans="1:15" ht="24.75" customHeight="1">
      <c r="A303" s="3"/>
      <c r="B303" s="3"/>
      <c r="C303" s="3"/>
      <c r="D303" s="3"/>
      <c r="E303" s="12"/>
      <c r="F303" s="12"/>
      <c r="G303" s="12"/>
      <c r="H303" s="3"/>
      <c r="I303" s="3"/>
      <c r="J303" s="12"/>
      <c r="K303" s="3"/>
      <c r="L303" s="3"/>
      <c r="M303" s="12"/>
      <c r="N303" s="3"/>
      <c r="O303" s="12"/>
    </row>
    <row r="304" spans="1:15" ht="24.75" customHeight="1">
      <c r="A304" s="3"/>
      <c r="B304" s="3"/>
      <c r="C304" s="3"/>
      <c r="D304" s="3"/>
      <c r="E304" s="3"/>
      <c r="F304" s="12"/>
      <c r="G304" s="12"/>
      <c r="H304" s="3"/>
      <c r="I304" s="3"/>
      <c r="J304" s="12"/>
      <c r="K304" s="12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0"/>
      <c r="G305" s="3"/>
      <c r="H305" s="3"/>
      <c r="I305" s="3"/>
      <c r="J305" s="12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24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24.75" customHeight="1">
      <c r="A308" s="3"/>
      <c r="B308" s="3"/>
      <c r="C308" s="3"/>
      <c r="D308" s="3"/>
      <c r="E308" s="3"/>
      <c r="F308" s="3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 t="str">
        <f>+A273</f>
        <v>FILED 08-01-16</v>
      </c>
      <c r="B309" s="3"/>
      <c r="C309" s="3"/>
      <c r="D309" s="3"/>
      <c r="E309" s="3"/>
      <c r="F309" s="12" t="str">
        <f>+F271</f>
        <v>This Filing Effective With the Billing Month of September 2016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12" t="str">
        <f>+F272</f>
        <v>Superseding Filing Effective With the Billing Month of  June 2016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12"/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12"/>
      <c r="G312" s="3"/>
      <c r="H312" s="3"/>
      <c r="I312" s="3"/>
      <c r="J312" s="10"/>
      <c r="K312" s="3"/>
      <c r="L312" s="3"/>
      <c r="M312" s="12"/>
      <c r="N312" s="3"/>
      <c r="O312" s="55" t="s">
        <v>84</v>
      </c>
    </row>
    <row r="313" spans="1:15" ht="24.75" customHeight="1">
      <c r="A313" s="3"/>
      <c r="B313" s="3"/>
      <c r="C313" s="3"/>
      <c r="D313" s="3"/>
      <c r="E313" s="3"/>
      <c r="F313" s="9" t="s">
        <v>128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6" t="s">
        <v>129</v>
      </c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>
      <c r="A315" s="36"/>
      <c r="B315" s="36"/>
      <c r="C315" s="36"/>
      <c r="D315" s="36"/>
      <c r="E315" s="36"/>
      <c r="F315" s="61" t="s">
        <v>130</v>
      </c>
      <c r="G315" s="36"/>
      <c r="H315" s="41"/>
      <c r="I315" s="36"/>
      <c r="J315" s="41"/>
      <c r="K315" s="30"/>
      <c r="L315" s="30"/>
      <c r="M315" s="42"/>
      <c r="N315" s="30"/>
      <c r="O315" s="30"/>
    </row>
    <row r="316" spans="1:15" ht="24.75" customHeight="1">
      <c r="A316" s="36"/>
      <c r="B316" s="36"/>
      <c r="C316" s="36"/>
      <c r="D316" s="36"/>
      <c r="E316" s="36"/>
      <c r="F316" s="67" t="str">
        <f>+A148</f>
        <v>OCTOBER 2016</v>
      </c>
      <c r="G316" s="36"/>
      <c r="H316" s="41"/>
      <c r="I316" s="36"/>
      <c r="J316" s="41"/>
      <c r="K316" s="30"/>
      <c r="L316" s="30"/>
      <c r="M316" s="42"/>
      <c r="N316" s="30"/>
      <c r="O316" s="30"/>
    </row>
    <row r="317" spans="1:15" ht="24.75" customHeight="1" thickBo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4"/>
      <c r="L317" s="44"/>
      <c r="M317" s="45"/>
      <c r="N317" s="44"/>
      <c r="O317" s="44"/>
    </row>
    <row r="318" spans="1:15" ht="24.75" customHeight="1" thickTop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0"/>
      <c r="L318" s="46"/>
      <c r="M318" s="46"/>
      <c r="N318" s="30"/>
      <c r="O318" s="30"/>
    </row>
    <row r="319" spans="1:15" ht="24.75" customHeight="1">
      <c r="A319" s="36"/>
      <c r="B319" s="36"/>
      <c r="C319" s="36"/>
      <c r="D319" s="36"/>
      <c r="E319" s="36"/>
      <c r="F319" s="10" t="s">
        <v>36</v>
      </c>
      <c r="G319" s="3"/>
      <c r="H319" s="3"/>
      <c r="I319" s="3"/>
      <c r="J319" s="10" t="s">
        <v>45</v>
      </c>
      <c r="K319" s="3"/>
      <c r="L319" s="3"/>
      <c r="M319" s="10" t="s">
        <v>52</v>
      </c>
      <c r="N319" s="30"/>
      <c r="O319" s="30"/>
    </row>
    <row r="320" spans="1:15" ht="24.75" customHeight="1">
      <c r="A320" s="36"/>
      <c r="B320" s="36"/>
      <c r="C320" s="36"/>
      <c r="D320" s="36"/>
      <c r="E320" s="36"/>
      <c r="F320" s="10" t="s">
        <v>37</v>
      </c>
      <c r="G320" s="3"/>
      <c r="H320" s="3"/>
      <c r="I320" s="3"/>
      <c r="J320" s="10" t="s">
        <v>49</v>
      </c>
      <c r="K320" s="3"/>
      <c r="L320" s="3"/>
      <c r="M320" s="10" t="s">
        <v>53</v>
      </c>
      <c r="N320" s="30"/>
      <c r="O320" s="30"/>
    </row>
    <row r="321" spans="1:15" ht="24.75" customHeight="1">
      <c r="A321" s="36"/>
      <c r="B321" s="36"/>
      <c r="C321" s="36"/>
      <c r="D321" s="36"/>
      <c r="E321" s="36"/>
      <c r="F321" s="34"/>
      <c r="G321" s="36"/>
      <c r="H321" s="36"/>
      <c r="I321" s="36"/>
      <c r="J321" s="36"/>
      <c r="K321" s="30"/>
      <c r="L321" s="30"/>
      <c r="M321" s="34"/>
      <c r="N321" s="30"/>
      <c r="O321" s="30"/>
    </row>
    <row r="322" spans="1:15" ht="24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0"/>
      <c r="L322" s="48"/>
      <c r="M322" s="48"/>
      <c r="N322" s="30"/>
      <c r="O322" s="30"/>
    </row>
    <row r="323" spans="1:15" ht="24.75" customHeight="1">
      <c r="A323" s="3" t="s">
        <v>85</v>
      </c>
      <c r="B323" s="36"/>
      <c r="C323" s="36"/>
      <c r="D323" s="36"/>
      <c r="E323" s="36"/>
      <c r="F323" s="37"/>
      <c r="G323" s="36"/>
      <c r="H323" s="30"/>
      <c r="I323" s="36"/>
      <c r="J323" s="37"/>
      <c r="K323" s="30"/>
      <c r="L323" s="30"/>
      <c r="M323" s="37"/>
      <c r="N323" s="30"/>
      <c r="O323" s="30"/>
    </row>
    <row r="324" spans="1:15" ht="24.75" customHeight="1">
      <c r="A324" s="3"/>
      <c r="B324" s="36"/>
      <c r="C324" s="36"/>
      <c r="D324" s="36"/>
      <c r="E324" s="36"/>
      <c r="F324" s="36"/>
      <c r="G324" s="36"/>
      <c r="H324" s="36"/>
      <c r="I324" s="36"/>
      <c r="J324" s="36"/>
      <c r="K324" s="30"/>
      <c r="L324" s="30"/>
      <c r="M324" s="30"/>
      <c r="N324" s="30"/>
      <c r="O324" s="30"/>
    </row>
    <row r="325" spans="1:15" ht="24.75" customHeight="1">
      <c r="A325" s="3" t="s">
        <v>86</v>
      </c>
      <c r="B325" s="36"/>
      <c r="C325" s="36"/>
      <c r="D325" s="36"/>
      <c r="E325" s="36"/>
      <c r="F325" s="34"/>
      <c r="G325" s="36"/>
      <c r="H325" s="36"/>
      <c r="I325" s="36"/>
      <c r="J325" s="37" t="s">
        <v>41</v>
      </c>
      <c r="K325" s="30"/>
      <c r="L325" s="30"/>
      <c r="M325" s="3" t="s">
        <v>87</v>
      </c>
      <c r="N325" s="30"/>
      <c r="O325" s="30"/>
    </row>
    <row r="326" spans="1:15" ht="24.75" customHeight="1">
      <c r="A326" s="3"/>
      <c r="B326" s="36"/>
      <c r="C326" s="36"/>
      <c r="D326" s="36"/>
      <c r="E326" s="36"/>
      <c r="F326" s="36"/>
      <c r="G326" s="36"/>
      <c r="H326" s="36"/>
      <c r="I326" s="36"/>
      <c r="J326" s="36"/>
      <c r="K326" s="30"/>
      <c r="L326" s="30"/>
      <c r="M326" s="30"/>
      <c r="N326" s="30"/>
      <c r="O326" s="30"/>
    </row>
    <row r="327" spans="1:15" ht="24.75" customHeight="1">
      <c r="A327" s="3" t="s">
        <v>5</v>
      </c>
      <c r="B327" s="24"/>
      <c r="C327" s="24"/>
      <c r="D327" s="36"/>
      <c r="E327" s="36"/>
      <c r="F327" s="36"/>
      <c r="G327" s="36"/>
      <c r="H327" s="36"/>
      <c r="I327" s="36"/>
      <c r="J327" s="46"/>
      <c r="K327" s="30"/>
      <c r="L327" s="49"/>
      <c r="M327" s="37"/>
      <c r="N327" s="30"/>
      <c r="O327" s="30"/>
    </row>
    <row r="328" spans="1:15" ht="24.75" customHeight="1">
      <c r="A328" s="3" t="s">
        <v>78</v>
      </c>
      <c r="B328" s="24"/>
      <c r="C328" s="24"/>
      <c r="D328" s="36"/>
      <c r="E328" s="36"/>
      <c r="F328" s="34"/>
      <c r="G328" s="36"/>
      <c r="H328" s="36"/>
      <c r="I328" s="36"/>
      <c r="J328" s="36"/>
      <c r="K328" s="30"/>
      <c r="L328" s="30"/>
      <c r="M328" s="58">
        <v>335</v>
      </c>
      <c r="N328" s="55"/>
      <c r="O328" s="55" t="s">
        <v>55</v>
      </c>
    </row>
    <row r="329" spans="1:15" ht="24.75" customHeight="1">
      <c r="A329" s="3" t="s">
        <v>79</v>
      </c>
      <c r="B329" s="24"/>
      <c r="C329" s="24"/>
      <c r="D329" s="36"/>
      <c r="E329" s="36"/>
      <c r="F329" s="46"/>
      <c r="G329" s="36"/>
      <c r="H329" s="36"/>
      <c r="I329" s="36"/>
      <c r="J329" s="36"/>
      <c r="K329" s="30"/>
      <c r="L329" s="46"/>
      <c r="M329" s="58">
        <v>335</v>
      </c>
      <c r="N329" s="55"/>
      <c r="O329" s="55" t="s">
        <v>55</v>
      </c>
    </row>
    <row r="330" spans="1:15" ht="24.75" customHeight="1">
      <c r="A330" s="3" t="s">
        <v>80</v>
      </c>
      <c r="B330" s="24"/>
      <c r="C330" s="24"/>
      <c r="D330" s="36"/>
      <c r="E330" s="36"/>
      <c r="F330" s="47"/>
      <c r="G330" s="36"/>
      <c r="H330" s="36"/>
      <c r="I330" s="36"/>
      <c r="J330" s="47"/>
      <c r="K330" s="30"/>
      <c r="L330" s="30"/>
      <c r="M330" s="58">
        <v>335</v>
      </c>
      <c r="N330" s="55"/>
      <c r="O330" s="55" t="s">
        <v>55</v>
      </c>
    </row>
    <row r="331" spans="1:15" ht="24.75" customHeight="1">
      <c r="A331" s="3"/>
      <c r="B331" s="24"/>
      <c r="C331" s="24"/>
      <c r="D331" s="36"/>
      <c r="E331" s="36"/>
      <c r="F331" s="36"/>
      <c r="G331" s="36"/>
      <c r="H331" s="36"/>
      <c r="I331" s="36"/>
      <c r="J331" s="46"/>
      <c r="K331" s="30"/>
      <c r="L331" s="46"/>
      <c r="M331" s="59"/>
      <c r="N331" s="55"/>
      <c r="O331" s="55"/>
    </row>
    <row r="332" spans="1:15" ht="24.75" customHeight="1">
      <c r="A332" s="3" t="s">
        <v>19</v>
      </c>
      <c r="B332" s="24"/>
      <c r="C332" s="24"/>
      <c r="D332" s="36"/>
      <c r="E332" s="36"/>
      <c r="F332" s="36"/>
      <c r="G332" s="36"/>
      <c r="H332" s="36"/>
      <c r="I332" s="36"/>
      <c r="J332" s="36"/>
      <c r="K332" s="30"/>
      <c r="L332" s="30"/>
      <c r="M332" s="60"/>
      <c r="N332" s="55"/>
      <c r="O332" s="55"/>
    </row>
    <row r="333" spans="1:15" ht="24.75" customHeight="1">
      <c r="A333" s="3" t="s">
        <v>78</v>
      </c>
      <c r="B333" s="24"/>
      <c r="C333" s="24"/>
      <c r="D333" s="36"/>
      <c r="E333" s="36"/>
      <c r="F333" s="36"/>
      <c r="G333" s="36"/>
      <c r="H333" s="36"/>
      <c r="I333" s="36"/>
      <c r="J333" s="34"/>
      <c r="K333" s="30"/>
      <c r="L333" s="30"/>
      <c r="M333" s="59">
        <v>0.04725</v>
      </c>
      <c r="N333" s="55"/>
      <c r="O333" s="55" t="s">
        <v>56</v>
      </c>
    </row>
    <row r="334" spans="1:15" ht="24.75" customHeight="1">
      <c r="A334" s="3" t="s">
        <v>79</v>
      </c>
      <c r="B334" s="24"/>
      <c r="C334" s="24"/>
      <c r="D334" s="36"/>
      <c r="E334" s="36"/>
      <c r="F334" s="36"/>
      <c r="G334" s="36"/>
      <c r="H334" s="36"/>
      <c r="I334" s="36"/>
      <c r="J334" s="36"/>
      <c r="K334" s="30"/>
      <c r="L334" s="30"/>
      <c r="M334" s="59">
        <v>0.03296</v>
      </c>
      <c r="N334" s="55"/>
      <c r="O334" s="55" t="s">
        <v>56</v>
      </c>
    </row>
    <row r="335" spans="1:15" ht="24.75" customHeight="1">
      <c r="A335" s="3" t="s">
        <v>80</v>
      </c>
      <c r="B335" s="24"/>
      <c r="C335" s="24"/>
      <c r="D335" s="36"/>
      <c r="E335" s="36"/>
      <c r="F335" s="36"/>
      <c r="G335" s="36"/>
      <c r="H335" s="36"/>
      <c r="I335" s="36"/>
      <c r="J335" s="36"/>
      <c r="K335" s="30"/>
      <c r="L335" s="30"/>
      <c r="M335" s="59">
        <v>0.02907</v>
      </c>
      <c r="N335" s="55"/>
      <c r="O335" s="55" t="s">
        <v>56</v>
      </c>
    </row>
    <row r="336" spans="1:15" ht="30">
      <c r="A336" s="3"/>
      <c r="B336" s="24"/>
      <c r="C336" s="24"/>
      <c r="D336" s="36"/>
      <c r="E336" s="36"/>
      <c r="F336" s="36"/>
      <c r="G336" s="36"/>
      <c r="H336" s="36"/>
      <c r="I336" s="36"/>
      <c r="J336" s="36"/>
      <c r="K336" s="30"/>
      <c r="L336" s="30"/>
      <c r="M336" s="59"/>
      <c r="N336" s="55"/>
      <c r="O336" s="55"/>
    </row>
    <row r="337" spans="1:15" ht="30">
      <c r="A337" s="3" t="s">
        <v>70</v>
      </c>
      <c r="B337" s="24"/>
      <c r="C337" s="24"/>
      <c r="D337" s="36"/>
      <c r="E337" s="36"/>
      <c r="F337" s="36"/>
      <c r="G337" s="36"/>
      <c r="H337" s="36"/>
      <c r="I337" s="36"/>
      <c r="J337" s="36"/>
      <c r="K337" s="30"/>
      <c r="L337" s="49"/>
      <c r="M337" s="59"/>
      <c r="N337" s="55"/>
      <c r="O337" s="55"/>
    </row>
    <row r="338" spans="1:15" ht="30">
      <c r="A338" s="3" t="s">
        <v>71</v>
      </c>
      <c r="B338" s="24"/>
      <c r="C338" s="24"/>
      <c r="D338" s="36"/>
      <c r="E338" s="36"/>
      <c r="F338" s="34"/>
      <c r="G338" s="36"/>
      <c r="H338" s="36"/>
      <c r="I338" s="36"/>
      <c r="J338" s="36"/>
      <c r="K338" s="30"/>
      <c r="L338" s="30"/>
      <c r="M338" s="66">
        <v>0.37</v>
      </c>
      <c r="N338" s="55"/>
      <c r="O338" s="55" t="s">
        <v>56</v>
      </c>
    </row>
    <row r="339" spans="1:15" ht="30">
      <c r="A339" s="3" t="s">
        <v>72</v>
      </c>
      <c r="B339" s="24"/>
      <c r="C339" s="24"/>
      <c r="D339" s="36"/>
      <c r="E339" s="36"/>
      <c r="F339" s="36"/>
      <c r="G339" s="36"/>
      <c r="H339" s="36"/>
      <c r="I339" s="36"/>
      <c r="J339" s="36"/>
      <c r="K339" s="30"/>
      <c r="L339" s="46"/>
      <c r="M339" s="66">
        <v>0.37</v>
      </c>
      <c r="N339" s="55"/>
      <c r="O339" s="55" t="s">
        <v>56</v>
      </c>
    </row>
    <row r="340" spans="1:15" ht="30">
      <c r="A340" s="3" t="s">
        <v>73</v>
      </c>
      <c r="B340" s="24"/>
      <c r="C340" s="24"/>
      <c r="D340" s="36"/>
      <c r="E340" s="36"/>
      <c r="F340" s="36"/>
      <c r="G340" s="36"/>
      <c r="H340" s="47"/>
      <c r="I340" s="36"/>
      <c r="J340" s="47"/>
      <c r="K340" s="30"/>
      <c r="L340" s="46"/>
      <c r="M340" s="66">
        <v>0.37</v>
      </c>
      <c r="N340" s="55"/>
      <c r="O340" s="55" t="s">
        <v>56</v>
      </c>
    </row>
    <row r="341" spans="1:15" ht="30">
      <c r="A341" s="3" t="s">
        <v>74</v>
      </c>
      <c r="B341" s="24"/>
      <c r="C341" s="24"/>
      <c r="D341" s="36"/>
      <c r="E341" s="36"/>
      <c r="F341" s="36"/>
      <c r="G341" s="36"/>
      <c r="H341" s="36"/>
      <c r="I341" s="36"/>
      <c r="J341" s="36"/>
      <c r="K341" s="30"/>
      <c r="L341" s="46"/>
      <c r="M341" s="66">
        <v>0.37</v>
      </c>
      <c r="N341" s="55"/>
      <c r="O341" s="55" t="s">
        <v>56</v>
      </c>
    </row>
    <row r="342" spans="1:15" ht="30">
      <c r="A342" s="3" t="s">
        <v>75</v>
      </c>
      <c r="B342" s="24"/>
      <c r="C342" s="24"/>
      <c r="D342" s="36"/>
      <c r="E342" s="36"/>
      <c r="F342" s="36"/>
      <c r="G342" s="36"/>
      <c r="H342" s="36"/>
      <c r="I342" s="36"/>
      <c r="J342" s="47"/>
      <c r="K342" s="30"/>
      <c r="L342" s="46"/>
      <c r="M342" s="66">
        <v>0.37</v>
      </c>
      <c r="N342" s="55"/>
      <c r="O342" s="55" t="s">
        <v>56</v>
      </c>
    </row>
    <row r="343" spans="1:15" ht="30">
      <c r="A343" s="3" t="s">
        <v>76</v>
      </c>
      <c r="B343" s="24"/>
      <c r="C343" s="24"/>
      <c r="D343" s="36"/>
      <c r="E343" s="36"/>
      <c r="F343" s="36"/>
      <c r="G343" s="36"/>
      <c r="H343" s="36"/>
      <c r="I343" s="36"/>
      <c r="J343" s="36"/>
      <c r="K343" s="30"/>
      <c r="L343" s="46"/>
      <c r="M343" s="66">
        <v>0.37</v>
      </c>
      <c r="N343" s="55"/>
      <c r="O343" s="55" t="s">
        <v>56</v>
      </c>
    </row>
    <row r="344" spans="1:15" ht="30">
      <c r="A344" s="24"/>
      <c r="B344" s="24"/>
      <c r="C344" s="24"/>
      <c r="D344" s="36"/>
      <c r="E344" s="36"/>
      <c r="F344" s="36"/>
      <c r="G344" s="36"/>
      <c r="H344" s="36"/>
      <c r="I344" s="36"/>
      <c r="J344" s="36"/>
      <c r="K344" s="30"/>
      <c r="L344" s="46"/>
      <c r="M344" s="59"/>
      <c r="N344" s="55"/>
      <c r="O344" s="55"/>
    </row>
    <row r="345" spans="1:15" ht="20.25">
      <c r="A345" s="24"/>
      <c r="B345" s="24"/>
      <c r="C345" s="24"/>
      <c r="D345" s="36"/>
      <c r="E345" s="36"/>
      <c r="F345" s="36"/>
      <c r="G345" s="36"/>
      <c r="H345" s="36"/>
      <c r="I345" s="36"/>
      <c r="J345" s="36"/>
      <c r="K345" s="30"/>
      <c r="L345" s="46"/>
      <c r="M345" s="46"/>
      <c r="N345" s="30"/>
      <c r="O345" s="30"/>
    </row>
    <row r="346" spans="1:15" ht="20.25">
      <c r="A346" s="24"/>
      <c r="B346" s="24"/>
      <c r="C346" s="24"/>
      <c r="D346" s="36"/>
      <c r="E346" s="36"/>
      <c r="F346" s="36"/>
      <c r="G346" s="36"/>
      <c r="H346" s="36"/>
      <c r="I346" s="36"/>
      <c r="J346" s="36"/>
      <c r="K346" s="30"/>
      <c r="L346" s="46"/>
      <c r="M346" s="46"/>
      <c r="N346" s="30"/>
      <c r="O346" s="30"/>
    </row>
    <row r="347" spans="1:15" ht="20.25">
      <c r="A347" s="24"/>
      <c r="B347" s="24"/>
      <c r="C347" s="24"/>
      <c r="D347" s="36"/>
      <c r="E347" s="36"/>
      <c r="F347" s="36"/>
      <c r="G347" s="36"/>
      <c r="H347" s="36"/>
      <c r="I347" s="36"/>
      <c r="J347" s="36"/>
      <c r="K347" s="30"/>
      <c r="L347" s="46"/>
      <c r="M347" s="46"/>
      <c r="N347" s="30"/>
      <c r="O347" s="30"/>
    </row>
    <row r="348" spans="1:15" ht="20.25">
      <c r="A348" s="24"/>
      <c r="B348" s="24"/>
      <c r="C348" s="24"/>
      <c r="D348" s="36"/>
      <c r="E348" s="36"/>
      <c r="F348" s="36"/>
      <c r="G348" s="36"/>
      <c r="H348" s="36"/>
      <c r="I348" s="36"/>
      <c r="J348" s="36"/>
      <c r="K348" s="30"/>
      <c r="L348" s="46"/>
      <c r="M348" s="46"/>
      <c r="N348" s="30"/>
      <c r="O348" s="30"/>
    </row>
    <row r="349" spans="1:15" ht="30">
      <c r="A349" s="53" t="str">
        <f>+A195</f>
        <v>Filed 9-29-16</v>
      </c>
      <c r="B349" s="24"/>
      <c r="C349" s="24"/>
      <c r="D349" s="36"/>
      <c r="E349" s="36"/>
      <c r="F349" s="57" t="str">
        <f>+E195</f>
        <v>This filing Effective for the Billing Month Of October 2016</v>
      </c>
      <c r="G349" s="36"/>
      <c r="H349" s="36"/>
      <c r="I349" s="36"/>
      <c r="J349" s="36"/>
      <c r="K349" s="30"/>
      <c r="L349" s="46"/>
      <c r="M349" s="46"/>
      <c r="N349" s="30"/>
      <c r="O349" s="30"/>
    </row>
    <row r="350" spans="1:15" ht="30">
      <c r="A350" s="24"/>
      <c r="B350" s="24"/>
      <c r="C350" s="24"/>
      <c r="D350" s="36"/>
      <c r="E350" s="57" t="str">
        <f>+D196</f>
        <v>                        Superseding Filing Effective for the Billing Month of  September 2016 </v>
      </c>
      <c r="F350" s="53"/>
      <c r="G350" s="36"/>
      <c r="H350" s="36"/>
      <c r="I350" s="36"/>
      <c r="J350" s="36"/>
      <c r="K350" s="30"/>
      <c r="L350" s="46"/>
      <c r="M350" s="46"/>
      <c r="N350" s="30"/>
      <c r="O350" s="30"/>
    </row>
    <row r="351" spans="1:15" ht="20.25">
      <c r="A351" s="24"/>
      <c r="B351" s="24"/>
      <c r="C351" s="24"/>
      <c r="D351" s="36"/>
      <c r="E351" s="36"/>
      <c r="F351" s="36"/>
      <c r="G351" s="36"/>
      <c r="H351" s="36"/>
      <c r="I351" s="36"/>
      <c r="J351" s="36"/>
      <c r="K351" s="30"/>
      <c r="L351" s="46"/>
      <c r="M351" s="46"/>
      <c r="N351" s="30"/>
      <c r="O351" s="30"/>
    </row>
    <row r="352" spans="1:15" ht="20.25">
      <c r="A352" s="27"/>
      <c r="B352" s="28"/>
      <c r="C352" s="27"/>
      <c r="D352" s="28"/>
      <c r="E352" s="27"/>
      <c r="F352" s="27"/>
      <c r="G352" s="28"/>
      <c r="H352" s="28"/>
      <c r="I352" s="28"/>
      <c r="J352" s="28"/>
      <c r="K352" s="28"/>
      <c r="L352" s="29"/>
      <c r="M352" s="29"/>
      <c r="N352" s="29"/>
      <c r="O352" s="25"/>
    </row>
    <row r="353" spans="1:15" ht="20.25">
      <c r="A353" s="24"/>
      <c r="B353" s="24"/>
      <c r="C353" s="24"/>
      <c r="D353" s="24"/>
      <c r="E353" s="35"/>
      <c r="F353" s="24"/>
      <c r="G353" s="24"/>
      <c r="H353" s="24"/>
      <c r="I353" s="24"/>
      <c r="J353" s="24"/>
      <c r="K353" s="24"/>
      <c r="L353" s="36"/>
      <c r="M353" s="26"/>
      <c r="N353" s="26"/>
      <c r="O353" s="30"/>
    </row>
    <row r="354" spans="1:15" ht="2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36"/>
      <c r="M354" s="26"/>
      <c r="N354" s="26"/>
      <c r="O354" s="30"/>
    </row>
    <row r="355" spans="1:15" ht="2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36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6"/>
      <c r="M356" s="26"/>
      <c r="N356" s="26"/>
      <c r="O356" s="30"/>
    </row>
    <row r="357" spans="1:15" ht="30">
      <c r="A357" s="24"/>
      <c r="B357" s="24"/>
      <c r="C357" s="24"/>
      <c r="D357" s="65" t="s">
        <v>131</v>
      </c>
      <c r="E357" s="56"/>
      <c r="F357" s="24"/>
      <c r="G357" s="24"/>
      <c r="H357" s="24"/>
      <c r="I357" s="24"/>
      <c r="J357" s="24"/>
      <c r="K357" s="24"/>
      <c r="L357" s="36"/>
      <c r="M357" s="26"/>
      <c r="N357" s="26"/>
      <c r="O357" s="30"/>
    </row>
    <row r="358" spans="1:15" ht="30">
      <c r="A358" s="6" t="s">
        <v>120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30"/>
      <c r="L358" s="30"/>
      <c r="M358" s="30"/>
      <c r="N358" s="30"/>
      <c r="O358" s="55" t="s">
        <v>88</v>
      </c>
    </row>
    <row r="359" spans="1:15" ht="30">
      <c r="A359" s="6" t="s">
        <v>89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30"/>
      <c r="L359" s="30"/>
      <c r="M359" s="30"/>
      <c r="N359" s="30"/>
      <c r="O359" s="30"/>
    </row>
    <row r="360" spans="1:15" ht="2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30"/>
    </row>
    <row r="361" spans="1:15" ht="21" thickBot="1">
      <c r="A361" s="50"/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1" thickTop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2"/>
      <c r="L362" s="52"/>
      <c r="M362" s="52"/>
      <c r="N362" s="52"/>
      <c r="O362" s="52"/>
    </row>
    <row r="363" spans="1:15" ht="2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0"/>
      <c r="L363" s="30"/>
      <c r="M363" s="30"/>
      <c r="N363" s="30"/>
      <c r="O363" s="30"/>
    </row>
    <row r="364" spans="1:15" ht="2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0"/>
      <c r="L364" s="30"/>
      <c r="M364" s="30"/>
      <c r="N364" s="30"/>
      <c r="O364" s="30"/>
    </row>
    <row r="365" spans="1:15" ht="20.25">
      <c r="A365" s="40"/>
      <c r="B365" s="29"/>
      <c r="C365" s="29"/>
      <c r="D365" s="29"/>
      <c r="E365" s="29"/>
      <c r="F365" s="29"/>
      <c r="G365" s="29"/>
      <c r="H365" s="29"/>
      <c r="I365" s="29"/>
      <c r="J365" s="29"/>
      <c r="K365" s="30"/>
      <c r="L365" s="30"/>
      <c r="M365" s="30"/>
      <c r="N365" s="30"/>
      <c r="O365" s="30"/>
    </row>
    <row r="366" spans="1:15" ht="2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0"/>
      <c r="L366" s="30"/>
      <c r="M366" s="30"/>
      <c r="N366" s="30"/>
      <c r="O366" s="30"/>
    </row>
    <row r="367" spans="1:15" ht="30">
      <c r="A367" s="53" t="s">
        <v>90</v>
      </c>
      <c r="B367" s="53"/>
      <c r="C367" s="53"/>
      <c r="D367" s="53"/>
      <c r="E367" s="53"/>
      <c r="F367" s="53"/>
      <c r="G367" s="53"/>
      <c r="H367" s="53"/>
      <c r="I367" s="53" t="s">
        <v>91</v>
      </c>
      <c r="J367" s="53"/>
      <c r="K367" s="30"/>
      <c r="L367" s="30"/>
      <c r="M367" s="30"/>
      <c r="N367" s="30"/>
      <c r="O367" s="30"/>
    </row>
    <row r="368" spans="1:15" ht="30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30"/>
      <c r="L368" s="30"/>
      <c r="M368" s="30"/>
      <c r="N368" s="30"/>
      <c r="O368" s="30"/>
    </row>
    <row r="369" spans="1:15" ht="30">
      <c r="A369" s="53" t="s">
        <v>92</v>
      </c>
      <c r="B369" s="53"/>
      <c r="C369" s="53"/>
      <c r="D369" s="53"/>
      <c r="E369" s="53"/>
      <c r="F369" s="53"/>
      <c r="G369" s="53"/>
      <c r="H369" s="53"/>
      <c r="I369" s="53" t="s">
        <v>93</v>
      </c>
      <c r="J369" s="53"/>
      <c r="K369" s="30"/>
      <c r="L369" s="30"/>
      <c r="M369" s="30"/>
      <c r="N369" s="30"/>
      <c r="O369" s="30"/>
    </row>
    <row r="370" spans="1:15" ht="30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30"/>
      <c r="L370" s="30"/>
      <c r="M370" s="30"/>
      <c r="N370" s="30"/>
      <c r="O370" s="30"/>
    </row>
    <row r="371" spans="1:15" ht="30">
      <c r="A371" s="53" t="s">
        <v>94</v>
      </c>
      <c r="B371" s="53"/>
      <c r="C371" s="53"/>
      <c r="D371" s="53"/>
      <c r="E371" s="53"/>
      <c r="F371" s="53"/>
      <c r="G371" s="53"/>
      <c r="H371" s="53"/>
      <c r="I371" s="54">
        <v>0.0125</v>
      </c>
      <c r="J371" s="53"/>
      <c r="K371" s="30"/>
      <c r="L371" s="30"/>
      <c r="M371" s="30"/>
      <c r="N371" s="30"/>
      <c r="O371" s="30"/>
    </row>
    <row r="372" spans="1:15" ht="30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30"/>
      <c r="L372" s="30"/>
      <c r="M372" s="30"/>
      <c r="N372" s="30"/>
      <c r="O372" s="30"/>
    </row>
    <row r="373" spans="1:15" ht="30">
      <c r="A373" s="53" t="s">
        <v>95</v>
      </c>
      <c r="B373" s="53"/>
      <c r="C373" s="53"/>
      <c r="D373" s="53"/>
      <c r="E373" s="53"/>
      <c r="F373" s="53"/>
      <c r="G373" s="53"/>
      <c r="H373" s="53"/>
      <c r="I373" s="53" t="s">
        <v>96</v>
      </c>
      <c r="J373" s="53"/>
      <c r="K373" s="30"/>
      <c r="L373" s="30"/>
      <c r="M373" s="30"/>
      <c r="N373" s="30"/>
      <c r="O373" s="30"/>
    </row>
    <row r="374" spans="1:15" ht="30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30"/>
      <c r="L374" s="30"/>
      <c r="M374" s="30"/>
      <c r="N374" s="30"/>
      <c r="O374" s="30"/>
    </row>
    <row r="375" spans="1:15" ht="30">
      <c r="A375" s="53" t="s">
        <v>97</v>
      </c>
      <c r="B375" s="53"/>
      <c r="C375" s="53"/>
      <c r="D375" s="53"/>
      <c r="E375" s="53"/>
      <c r="F375" s="53"/>
      <c r="G375" s="53"/>
      <c r="H375" s="53"/>
      <c r="I375" s="53" t="s">
        <v>98</v>
      </c>
      <c r="J375" s="53"/>
      <c r="K375" s="30"/>
      <c r="L375" s="30"/>
      <c r="M375" s="30"/>
      <c r="N375" s="30"/>
      <c r="O375" s="30"/>
    </row>
    <row r="376" spans="1:15" ht="30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30"/>
      <c r="L376" s="30"/>
      <c r="M376" s="30"/>
      <c r="N376" s="30"/>
      <c r="O376" s="30"/>
    </row>
    <row r="377" spans="1:15" ht="30">
      <c r="A377" s="53" t="s">
        <v>99</v>
      </c>
      <c r="B377" s="53"/>
      <c r="C377" s="53"/>
      <c r="D377" s="53"/>
      <c r="E377" s="53"/>
      <c r="F377" s="53"/>
      <c r="G377" s="53"/>
      <c r="H377" s="53"/>
      <c r="I377" s="53" t="s">
        <v>100</v>
      </c>
      <c r="J377" s="53"/>
      <c r="K377" s="30"/>
      <c r="L377" s="30"/>
      <c r="M377" s="30"/>
      <c r="N377" s="30"/>
      <c r="O377" s="30"/>
    </row>
    <row r="378" spans="1:15" ht="30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30"/>
      <c r="L378" s="30"/>
      <c r="M378" s="30"/>
      <c r="N378" s="30"/>
      <c r="O378" s="30"/>
    </row>
    <row r="379" spans="1:15" ht="30">
      <c r="A379" s="53" t="s">
        <v>101</v>
      </c>
      <c r="B379" s="53"/>
      <c r="C379" s="53"/>
      <c r="D379" s="53"/>
      <c r="E379" s="53"/>
      <c r="F379" s="53"/>
      <c r="G379" s="53"/>
      <c r="H379" s="53"/>
      <c r="I379" s="53" t="s">
        <v>98</v>
      </c>
      <c r="J379" s="53"/>
      <c r="K379" s="30"/>
      <c r="L379" s="30"/>
      <c r="M379" s="30"/>
      <c r="N379" s="30"/>
      <c r="O379" s="30"/>
    </row>
    <row r="380" spans="1:15" ht="30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30"/>
      <c r="L380" s="30"/>
      <c r="M380" s="30"/>
      <c r="N380" s="30"/>
      <c r="O380" s="30"/>
    </row>
    <row r="381" spans="1:15" ht="30">
      <c r="A381" s="53" t="s">
        <v>102</v>
      </c>
      <c r="B381" s="53"/>
      <c r="C381" s="53"/>
      <c r="D381" s="53"/>
      <c r="E381" s="53"/>
      <c r="F381" s="53"/>
      <c r="G381" s="53"/>
      <c r="H381" s="53"/>
      <c r="I381" s="53"/>
      <c r="J381" s="53" t="s">
        <v>103</v>
      </c>
      <c r="K381" s="30"/>
      <c r="L381" s="30"/>
      <c r="M381" s="30"/>
      <c r="N381" s="30"/>
      <c r="O381" s="30"/>
    </row>
    <row r="382" spans="1:15" ht="30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30"/>
      <c r="L382" s="30"/>
      <c r="M382" s="30"/>
      <c r="N382" s="30"/>
      <c r="O382" s="30"/>
    </row>
    <row r="383" spans="1:15" ht="30">
      <c r="A383" s="53" t="s">
        <v>104</v>
      </c>
      <c r="B383" s="53"/>
      <c r="C383" s="53"/>
      <c r="D383" s="53"/>
      <c r="E383" s="53"/>
      <c r="F383" s="53"/>
      <c r="G383" s="53"/>
      <c r="H383" s="53"/>
      <c r="I383" s="53"/>
      <c r="J383" s="53" t="s">
        <v>105</v>
      </c>
      <c r="K383" s="30"/>
      <c r="L383" s="30"/>
      <c r="M383" s="30"/>
      <c r="N383" s="30"/>
      <c r="O383" s="30"/>
    </row>
    <row r="384" spans="1:15" ht="30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30"/>
      <c r="L384" s="30"/>
      <c r="M384" s="30"/>
      <c r="N384" s="30"/>
      <c r="O384" s="30"/>
    </row>
    <row r="385" spans="1:15" ht="30">
      <c r="A385" s="53" t="s">
        <v>106</v>
      </c>
      <c r="B385" s="53"/>
      <c r="C385" s="53"/>
      <c r="D385" s="53"/>
      <c r="E385" s="53"/>
      <c r="F385" s="53"/>
      <c r="G385" s="53"/>
      <c r="H385" s="53"/>
      <c r="I385" s="53"/>
      <c r="J385" s="53"/>
      <c r="K385" s="30"/>
      <c r="L385" s="30"/>
      <c r="M385" s="30"/>
      <c r="N385" s="30"/>
      <c r="O385" s="30"/>
    </row>
    <row r="386" spans="1:15" ht="30">
      <c r="A386" s="53" t="s">
        <v>107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30"/>
      <c r="L386" s="30"/>
      <c r="M386" s="30"/>
      <c r="N386" s="30"/>
      <c r="O386" s="30"/>
    </row>
    <row r="387" spans="1:15" ht="30">
      <c r="A387" s="53" t="s">
        <v>108</v>
      </c>
      <c r="B387" s="53"/>
      <c r="C387" s="53"/>
      <c r="D387" s="53"/>
      <c r="E387" s="53"/>
      <c r="F387" s="53"/>
      <c r="G387" s="53"/>
      <c r="H387" s="53"/>
      <c r="I387" s="53" t="s">
        <v>109</v>
      </c>
      <c r="J387" s="53"/>
      <c r="K387" s="30"/>
      <c r="L387" s="30"/>
      <c r="M387" s="30"/>
      <c r="N387" s="30"/>
      <c r="O387" s="30"/>
    </row>
    <row r="388" spans="1:15" ht="30">
      <c r="A388" s="53" t="s">
        <v>110</v>
      </c>
      <c r="B388" s="53"/>
      <c r="C388" s="53"/>
      <c r="D388" s="53"/>
      <c r="E388" s="53"/>
      <c r="F388" s="53"/>
      <c r="G388" s="53"/>
      <c r="H388" s="53"/>
      <c r="I388" s="53" t="s">
        <v>111</v>
      </c>
      <c r="J388" s="53"/>
      <c r="K388" s="30"/>
      <c r="L388" s="30"/>
      <c r="M388" s="30"/>
      <c r="N388" s="30"/>
      <c r="O388" s="30"/>
    </row>
    <row r="389" spans="1:15" ht="30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30"/>
      <c r="L389" s="30"/>
      <c r="M389" s="30"/>
      <c r="N389" s="30"/>
      <c r="O389" s="30"/>
    </row>
    <row r="390" spans="1:15" ht="30">
      <c r="A390" s="53" t="s">
        <v>112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30"/>
      <c r="L390" s="30"/>
      <c r="M390" s="30"/>
      <c r="N390" s="30"/>
      <c r="O390" s="30"/>
    </row>
    <row r="391" spans="1:15" ht="30">
      <c r="A391" s="53" t="s">
        <v>108</v>
      </c>
      <c r="B391" s="53"/>
      <c r="C391" s="53"/>
      <c r="D391" s="53"/>
      <c r="E391" s="53"/>
      <c r="F391" s="53"/>
      <c r="G391" s="53"/>
      <c r="H391" s="53"/>
      <c r="I391" s="53" t="s">
        <v>113</v>
      </c>
      <c r="J391" s="53"/>
      <c r="K391" s="30"/>
      <c r="L391" s="30"/>
      <c r="M391" s="30"/>
      <c r="N391" s="30"/>
      <c r="O391" s="30"/>
    </row>
    <row r="392" spans="1:15" ht="30">
      <c r="A392" s="53" t="s">
        <v>110</v>
      </c>
      <c r="B392" s="53"/>
      <c r="C392" s="53"/>
      <c r="D392" s="53"/>
      <c r="E392" s="53"/>
      <c r="F392" s="53"/>
      <c r="G392" s="53"/>
      <c r="H392" s="53"/>
      <c r="I392" s="53" t="s">
        <v>114</v>
      </c>
      <c r="J392" s="53"/>
      <c r="K392" s="30"/>
      <c r="L392" s="30"/>
      <c r="M392" s="30"/>
      <c r="N392" s="30"/>
      <c r="O392" s="30"/>
    </row>
    <row r="393" spans="1:15" ht="30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30"/>
      <c r="L393" s="30"/>
      <c r="M393" s="30"/>
      <c r="N393" s="30"/>
      <c r="O393" s="30"/>
    </row>
    <row r="394" spans="1:15" ht="30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30"/>
      <c r="L394" s="30"/>
      <c r="M394" s="30"/>
      <c r="N394" s="30"/>
      <c r="O394" s="30"/>
    </row>
    <row r="395" spans="1:15" ht="30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30"/>
      <c r="L395" s="30"/>
      <c r="M395" s="30"/>
      <c r="N395" s="30"/>
      <c r="O395" s="30"/>
    </row>
    <row r="396" spans="1:15" ht="30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30"/>
      <c r="L396" s="30"/>
      <c r="M396" s="30"/>
      <c r="N396" s="30"/>
      <c r="O396" s="30"/>
    </row>
    <row r="397" spans="1:15" ht="30">
      <c r="A397" s="53" t="s">
        <v>115</v>
      </c>
      <c r="B397" s="53"/>
      <c r="C397" s="53"/>
      <c r="D397" s="53"/>
      <c r="E397" s="53"/>
      <c r="F397" s="53" t="s">
        <v>116</v>
      </c>
      <c r="G397" s="53"/>
      <c r="H397" s="53"/>
      <c r="I397" s="53"/>
      <c r="J397" s="53"/>
      <c r="K397" s="30"/>
      <c r="L397" s="30"/>
      <c r="M397" s="30"/>
      <c r="N397" s="30"/>
      <c r="O397" s="30"/>
    </row>
    <row r="398" spans="1:15" ht="30">
      <c r="A398" s="53"/>
      <c r="B398" s="53"/>
      <c r="C398" s="53"/>
      <c r="D398" s="53"/>
      <c r="E398" s="53"/>
      <c r="F398" s="53" t="s">
        <v>117</v>
      </c>
      <c r="G398" s="53"/>
      <c r="H398" s="53"/>
      <c r="I398" s="53"/>
      <c r="J398" s="53"/>
      <c r="K398" s="30"/>
      <c r="L398" s="30"/>
      <c r="M398" s="30"/>
      <c r="N398" s="30"/>
      <c r="O398" s="30"/>
    </row>
    <row r="399" spans="1:15" ht="30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30"/>
      <c r="L399" s="30"/>
      <c r="M399" s="30"/>
      <c r="N399" s="30"/>
      <c r="O399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73" max="255" man="1"/>
    <brk id="310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2016-08-31T11:25:27Z</cp:lastPrinted>
  <dcterms:created xsi:type="dcterms:W3CDTF">2007-11-13T16:29:52Z</dcterms:created>
  <dcterms:modified xsi:type="dcterms:W3CDTF">2020-02-26T22:26:19Z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-2117733068</vt:i4>
  </property>
  <property fmtid="{D5CDD505-2E9C-101B-9397-08002B2CF9AE}" pid="3" name="_NewReviewCycle">
    <vt:lpwstr/>
  </property>
  <property fmtid="{D5CDD505-2E9C-101B-9397-08002B2CF9AE}" pid="4" name="_EmailSubject">
    <vt:lpwstr>October 16 Website.xls</vt:lpwstr>
  </property>
  <property fmtid="{D5CDD505-2E9C-101B-9397-08002B2CF9AE}" pid="5" name="_AuthorEmail">
    <vt:lpwstr>LEGARRET@southernco.com</vt:lpwstr>
  </property>
  <property fmtid="{D5CDD505-2E9C-101B-9397-08002B2CF9AE}" pid="6" name="_AuthorEmailDisplayName">
    <vt:lpwstr>Garrett, Leigh</vt:lpwstr>
  </property>
  <property fmtid="{D5CDD505-2E9C-101B-9397-08002B2CF9AE}" pid="7" name="_ReviewingToolsShownOnce">
    <vt:lpwstr/>
  </property>
</Properties>
</file>