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Sept 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86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<sst xmlns="http://schemas.openxmlformats.org/spreadsheetml/2006/main" count="370" uniqueCount="142">
  <si>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</si>
  <si>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</si>
  <si>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</si>
  <si>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</si>
  <si>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</si>
  <si>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</si>
  <si>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</si>
  <si>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First 35 Ccf</t>
  </si>
  <si>
    <t xml:space="preserve">  Excess Over 35 Ccf</t>
  </si>
  <si>
    <t xml:space="preserve">  First 70 Ccf</t>
  </si>
  <si>
    <t xml:space="preserve">  Next 430 Ccf</t>
  </si>
  <si>
    <t xml:space="preserve">  Next 4,500 Ccf</t>
  </si>
  <si>
    <t xml:space="preserve">  Excess Over 5,000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</si>
  <si>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</si>
  <si>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</si>
  <si>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</si>
  <si>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</si>
  <si>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</si>
  <si>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</si>
  <si>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</si>
  <si>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</si>
  <si>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</si>
  <si>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</si>
  <si>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</si>
  <si>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</si>
  <si>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</si>
  <si>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</si>
  <si>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</si>
  <si>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</si>
  <si>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</si>
  <si>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</si>
  <si>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</si>
  <si>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</si>
  <si>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</si>
  <si>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</si>
  <si>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</si>
  <si>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</si>
  <si>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</si>
  <si>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</si>
  <si>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</si>
  <si>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</si>
  <si>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</si>
  <si>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</si>
  <si>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</si>
  <si>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</si>
  <si>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</si>
  <si>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</si>
  <si>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</si>
  <si>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RA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</si>
  <si>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</si>
  <si>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</si>
  <si>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</si>
  <si>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</si>
  <si>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</si>
  <si>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</si>
  <si>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</si>
  <si>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</si>
  <si>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</si>
  <si>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</si>
  <si>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 xml:space="preserve">  Excess Over 500 Ccf</t>
  </si>
  <si>
    <t>SCHEDULE 15 - SEASONAL HIGH LOAD FIRM GAS DELIVERY SERVICE</t>
  </si>
  <si>
    <t>Penalty Charge:</t>
  </si>
  <si>
    <t>PAGE 4</t>
  </si>
  <si>
    <t xml:space="preserve">    EFFECTIVE</t>
  </si>
  <si>
    <t>SCHEDULE 2A  - GENERAL FIRM GAS SALES SERVICE</t>
  </si>
  <si>
    <t xml:space="preserve">  Excess Over 70 Ccf</t>
  </si>
  <si>
    <t>SCHEDULE 2B- GENERAL FIRM GAS SALES SERVICE</t>
  </si>
  <si>
    <t>SCHEDULE 2C- GENERAL FIRM GAS SALES SERVICE</t>
  </si>
  <si>
    <t>PAGE 3</t>
  </si>
  <si>
    <t>SCHEDULE 8 - INTERRUPTIBLE GAS SALES SERVICE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</si>
  <si>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</si>
  <si>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</si>
  <si>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</si>
  <si>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</si>
  <si>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</si>
  <si>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</si>
  <si>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</si>
  <si>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</si>
  <si>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</si>
  <si>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</si>
  <si>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</si>
  <si>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</si>
  <si>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</si>
  <si>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 xml:space="preserve">/Ccf </t>
  </si>
  <si>
    <t>PAGE 6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</si>
  <si>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</si>
  <si>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</si>
  <si>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</si>
  <si>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</si>
  <si>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</si>
  <si>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</si>
  <si>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</si>
  <si>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</si>
  <si>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</si>
  <si>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</si>
  <si>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</si>
  <si>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</si>
  <si>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</si>
  <si>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</si>
  <si>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</si>
  <si>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</si>
  <si>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</si>
  <si>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</si>
  <si>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</si>
  <si>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</si>
  <si>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</si>
  <si>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</si>
  <si>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</si>
  <si>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</si>
  <si>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</si>
  <si>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</si>
  <si>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</si>
  <si>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</si>
  <si>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</si>
  <si>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</si>
  <si>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</si>
  <si>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 xml:space="preserve">This Filing Effective for Billing Month of October 2011 </t>
  </si>
  <si>
    <t>Superseding Filing Effective For the Billing Month of November 1998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</si>
  <si>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</si>
  <si>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</si>
  <si>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</si>
  <si>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</si>
  <si>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</si>
  <si>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</si>
  <si>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</si>
  <si>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</si>
  <si>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CARE</t>
  </si>
  <si>
    <t>*  Schedule 3 and Schedule 4 effective  May through September</t>
  </si>
  <si>
    <t xml:space="preserve">       VIRGINIA NATURAL GAS</t>
  </si>
  <si>
    <t xml:space="preserve">                                    SCHEDULE OF RATES AND CHARGES</t>
  </si>
  <si>
    <t xml:space="preserve">              EFFECTIVE  </t>
  </si>
  <si>
    <t xml:space="preserve">                    VIRGINIA NATURAL GAS</t>
  </si>
  <si>
    <t>This Filing Effective With the Billing Month of September 2016</t>
  </si>
  <si>
    <t>FILED 08-15-16</t>
  </si>
  <si>
    <t>Superseding Filing Effective With the Billing Month of August 2016</t>
  </si>
  <si>
    <t>FILED 08-01-16</t>
  </si>
  <si>
    <t>Superseding Filing Effective With the Billing Month of  June 2016</t>
  </si>
  <si>
    <t xml:space="preserve">         SEPTEMBER 2016 </t>
  </si>
  <si>
    <t>Filed 8-30-16</t>
  </si>
  <si>
    <t>This filing Effective for the Billing Month Of September 2016</t>
  </si>
  <si>
    <t xml:space="preserve">                        Superseding Filing Effective for the Billing Month of  August 2016 </t>
  </si>
  <si>
    <t>SEPTEMBER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</si>
</sst>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u val="doubleAccounting"/>
      <sz val="1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0" fontId="19" fillId="0" borderId="0" xfId="0" applyFont="1" applyAlignment="1">
      <alignment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Fill="1" applyAlignment="1">
      <alignment horizontal="centerContinuous"/>
    </xf>
    <xf numFmtId="165" fontId="38" fillId="0" borderId="0" xfId="21" applyNumberForma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20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9"/>
  <sheetViews>
    <sheetView tabSelected="1" zoomScale="35" zoomScaleNormal="35" workbookViewId="0" topLeftCell="A1">
      <selection activeCell="A1" sqref="A1"/>
    </sheetView>
  </sheetViews>
  <sheetFormatPr defaultColWidth="9.6640625" defaultRowHeight="15"/>
  <cols>
    <col min="1" max="1" width="49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9.664062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5.6640625" style="1" customWidth="1"/>
    <col min="14" max="14" width="9.6640625" style="1" customWidth="1"/>
    <col min="15" max="15" width="13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62"/>
      <c r="B3" s="6"/>
      <c r="C3" s="6"/>
      <c r="D3" s="6"/>
      <c r="E3" s="6"/>
      <c r="F3" s="62"/>
      <c r="G3" s="62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137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36</v>
      </c>
      <c r="C8" s="3"/>
      <c r="D8" s="10" t="s">
        <v>38</v>
      </c>
      <c r="E8" s="3"/>
      <c r="F8" s="3"/>
      <c r="G8" s="3"/>
      <c r="H8" s="3"/>
      <c r="I8" s="3"/>
      <c r="J8" s="3"/>
      <c r="K8" s="3"/>
      <c r="L8" s="10" t="s">
        <v>45</v>
      </c>
      <c r="M8" s="10" t="s">
        <v>52</v>
      </c>
      <c r="N8" s="3"/>
      <c r="O8" s="3"/>
    </row>
    <row r="9" spans="1:15" ht="30">
      <c r="A9" s="3"/>
      <c r="B9" s="10" t="s">
        <v>37</v>
      </c>
      <c r="C9" s="3"/>
      <c r="D9" s="10" t="s">
        <v>39</v>
      </c>
      <c r="E9" s="3"/>
      <c r="F9" s="10" t="s">
        <v>40</v>
      </c>
      <c r="G9" s="3"/>
      <c r="H9" s="10" t="s">
        <v>44</v>
      </c>
      <c r="I9" s="3"/>
      <c r="J9" s="10" t="s">
        <v>48</v>
      </c>
      <c r="K9" s="3"/>
      <c r="L9" s="10" t="s">
        <v>51</v>
      </c>
      <c r="M9" s="10" t="s">
        <v>53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41</v>
      </c>
      <c r="M14" s="11">
        <f>SUM(B14:L14)</f>
        <v>11</v>
      </c>
      <c r="N14" s="3"/>
      <c r="O14" s="3" t="s">
        <v>55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7</v>
      </c>
      <c r="B17" s="12">
        <v>0.3774</v>
      </c>
      <c r="C17" s="12"/>
      <c r="D17" s="12">
        <v>0.46267</v>
      </c>
      <c r="E17" s="12"/>
      <c r="F17" s="12">
        <v>-0.00015</v>
      </c>
      <c r="G17" s="12"/>
      <c r="H17" s="12">
        <v>0</v>
      </c>
      <c r="I17" s="12"/>
      <c r="J17" s="12">
        <v>-0.00267</v>
      </c>
      <c r="K17" s="12"/>
      <c r="L17" s="12">
        <f>SUM(D17:J17)</f>
        <v>0.45985000000000004</v>
      </c>
      <c r="M17" s="12">
        <f>B17+L17</f>
        <v>0.83725</v>
      </c>
      <c r="N17" s="3"/>
      <c r="O17" s="12" t="s">
        <v>56</v>
      </c>
    </row>
    <row r="18" spans="1:15" ht="30">
      <c r="A18" s="3" t="s">
        <v>8</v>
      </c>
      <c r="B18" s="12">
        <v>0.34858</v>
      </c>
      <c r="C18" s="12"/>
      <c r="D18" s="12">
        <f>D17</f>
        <v>0.46267</v>
      </c>
      <c r="E18" s="12"/>
      <c r="F18" s="12">
        <f>F17</f>
        <v>-0.00015</v>
      </c>
      <c r="G18" s="12"/>
      <c r="H18" s="12">
        <f>H17</f>
        <v>0</v>
      </c>
      <c r="I18" s="12"/>
      <c r="J18" s="12">
        <f>J17</f>
        <v>-0.00267</v>
      </c>
      <c r="K18" s="12"/>
      <c r="L18" s="12">
        <f>SUM(D18:J18)</f>
        <v>0.45985000000000004</v>
      </c>
      <c r="M18" s="12">
        <f>B18+L18</f>
        <v>0.80843</v>
      </c>
      <c r="N18" s="3"/>
      <c r="O18" s="3" t="s">
        <v>56</v>
      </c>
    </row>
    <row r="19" spans="1:15" ht="30">
      <c r="A19" s="3"/>
      <c r="B19" s="12"/>
      <c r="C19" s="12"/>
      <c r="D19" s="63"/>
      <c r="E19" s="12"/>
      <c r="F19" s="12"/>
      <c r="G19" s="12"/>
      <c r="H19" s="12"/>
      <c r="I19" s="12"/>
      <c r="J19" s="12"/>
      <c r="K19" s="12"/>
      <c r="L19" s="12"/>
      <c r="M19" s="12"/>
      <c r="N19" s="3"/>
      <c r="O19" s="3"/>
    </row>
    <row r="20" spans="1:15" ht="30">
      <c r="A20" s="3" t="s">
        <v>126</v>
      </c>
      <c r="B20" s="12">
        <v>-0.00029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>
        <f>+B20</f>
        <v>-0.00029</v>
      </c>
      <c r="N20" s="3"/>
      <c r="O20" s="3" t="s">
        <v>56</v>
      </c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64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30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30">
      <c r="A24" s="3" t="s">
        <v>5</v>
      </c>
      <c r="B24" s="11">
        <v>14.1</v>
      </c>
      <c r="C24" s="3"/>
      <c r="D24" s="3"/>
      <c r="E24" s="11"/>
      <c r="F24" s="11"/>
      <c r="G24" s="3"/>
      <c r="H24" s="3"/>
      <c r="I24" s="3"/>
      <c r="J24" s="12"/>
      <c r="K24" s="3"/>
      <c r="L24" s="10" t="s">
        <v>41</v>
      </c>
      <c r="M24" s="11">
        <f>SUM(B24:L24)</f>
        <v>14.1</v>
      </c>
      <c r="N24" s="3"/>
      <c r="O24" s="3" t="s">
        <v>55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12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9</v>
      </c>
      <c r="B27" s="12">
        <v>0.27815</v>
      </c>
      <c r="C27" s="12"/>
      <c r="D27" s="12">
        <v>0.25925</v>
      </c>
      <c r="E27" s="12"/>
      <c r="F27" s="12">
        <v>-0.04097</v>
      </c>
      <c r="G27" s="12"/>
      <c r="H27" s="12">
        <f>H3</f>
        <v>0</v>
      </c>
      <c r="I27" s="12"/>
      <c r="J27" s="12">
        <f>$J$17</f>
        <v>-0.00267</v>
      </c>
      <c r="K27" s="12"/>
      <c r="L27" s="12">
        <f>SUM(D27:J27)</f>
        <v>0.21560999999999997</v>
      </c>
      <c r="M27" s="12">
        <f>B27+L27</f>
        <v>0.49376</v>
      </c>
      <c r="N27" s="12"/>
      <c r="O27" s="12" t="s">
        <v>56</v>
      </c>
    </row>
    <row r="28" spans="1:15" ht="30">
      <c r="A28" s="3" t="s">
        <v>65</v>
      </c>
      <c r="B28" s="12">
        <v>0.24005</v>
      </c>
      <c r="C28" s="12"/>
      <c r="D28" s="12">
        <f>D27</f>
        <v>0.25925</v>
      </c>
      <c r="E28" s="12"/>
      <c r="F28" s="12">
        <f>F27</f>
        <v>-0.04097</v>
      </c>
      <c r="G28" s="12"/>
      <c r="H28" s="12">
        <f>$H$17</f>
        <v>0</v>
      </c>
      <c r="I28" s="12"/>
      <c r="J28" s="12">
        <f>$J$17</f>
        <v>-0.00267</v>
      </c>
      <c r="K28" s="12"/>
      <c r="L28" s="12">
        <f>SUM(D28:J28)</f>
        <v>0.21560999999999997</v>
      </c>
      <c r="M28" s="12">
        <f>B28+L28</f>
        <v>0.45565999999999995</v>
      </c>
      <c r="N28" s="12"/>
      <c r="O28" s="12" t="s">
        <v>56</v>
      </c>
    </row>
    <row r="29" spans="1:15" ht="30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30">
      <c r="A30" s="9" t="s">
        <v>66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14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41</v>
      </c>
      <c r="M32" s="11">
        <f>SUM(B32:L32)</f>
        <v>14</v>
      </c>
      <c r="N32" s="3"/>
      <c r="O32" s="3" t="s">
        <v>55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9</v>
      </c>
      <c r="B35" s="12">
        <v>0.27815</v>
      </c>
      <c r="C35" s="12"/>
      <c r="D35" s="12">
        <v>0.43048</v>
      </c>
      <c r="E35" s="12"/>
      <c r="F35" s="12">
        <v>0.01476</v>
      </c>
      <c r="G35" s="12"/>
      <c r="H35" s="12">
        <f>H17</f>
        <v>0</v>
      </c>
      <c r="I35" s="12"/>
      <c r="J35" s="12">
        <f>$J$17</f>
        <v>-0.00267</v>
      </c>
      <c r="K35" s="12"/>
      <c r="L35" s="12">
        <f>SUM(D35:J35)</f>
        <v>0.44256999999999996</v>
      </c>
      <c r="M35" s="12">
        <f>B35+L35</f>
        <v>0.72072</v>
      </c>
      <c r="N35" s="12"/>
      <c r="O35" s="12" t="s">
        <v>56</v>
      </c>
    </row>
    <row r="36" spans="1:15" ht="30">
      <c r="A36" s="3" t="s">
        <v>10</v>
      </c>
      <c r="B36" s="12">
        <v>0.24005</v>
      </c>
      <c r="C36" s="12"/>
      <c r="D36" s="12">
        <f>+D35</f>
        <v>0.43048</v>
      </c>
      <c r="E36" s="12"/>
      <c r="F36" s="12">
        <f>F35</f>
        <v>0.01476</v>
      </c>
      <c r="G36" s="12"/>
      <c r="H36" s="12">
        <f>$H$17</f>
        <v>0</v>
      </c>
      <c r="I36" s="12"/>
      <c r="J36" s="12">
        <f>$J$17</f>
        <v>-0.00267</v>
      </c>
      <c r="K36" s="12"/>
      <c r="L36" s="12">
        <f>SUM(D36:J36)</f>
        <v>0.44256999999999996</v>
      </c>
      <c r="M36" s="12">
        <f>B36+L36</f>
        <v>0.68262</v>
      </c>
      <c r="N36" s="12"/>
      <c r="O36" s="12" t="s">
        <v>56</v>
      </c>
    </row>
    <row r="37" spans="1:15" ht="30">
      <c r="A37" s="3" t="s">
        <v>59</v>
      </c>
      <c r="B37" s="12">
        <v>0.21519</v>
      </c>
      <c r="C37" s="12"/>
      <c r="D37" s="12">
        <f>D36</f>
        <v>0.43048</v>
      </c>
      <c r="E37" s="12"/>
      <c r="F37" s="12">
        <f>F36</f>
        <v>0.01476</v>
      </c>
      <c r="G37" s="12"/>
      <c r="H37" s="12">
        <f>$H$17</f>
        <v>0</v>
      </c>
      <c r="I37" s="12"/>
      <c r="J37" s="12">
        <f>$J$17</f>
        <v>-0.00267</v>
      </c>
      <c r="K37" s="12"/>
      <c r="L37" s="12">
        <f>SUM(D37:J37)</f>
        <v>0.44256999999999996</v>
      </c>
      <c r="M37" s="12">
        <f>B37+L37</f>
        <v>0.6577599999999999</v>
      </c>
      <c r="N37" s="12"/>
      <c r="O37" s="12" t="s">
        <v>56</v>
      </c>
    </row>
    <row r="38" spans="1:15" ht="30">
      <c r="A38" s="3"/>
      <c r="B38" s="3"/>
      <c r="C38" s="3"/>
      <c r="D38" s="3"/>
      <c r="E38" s="12"/>
      <c r="F38" s="12"/>
      <c r="G38" s="12"/>
      <c r="H38" s="3"/>
      <c r="I38" s="3"/>
      <c r="J38" s="12"/>
      <c r="K38" s="3"/>
      <c r="L38" s="3"/>
      <c r="M38" s="12"/>
      <c r="N38" s="3"/>
      <c r="O38" s="3"/>
    </row>
    <row r="39" spans="1:15" ht="30">
      <c r="A39" s="9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>
      <c r="A41" s="3" t="s">
        <v>5</v>
      </c>
      <c r="B41" s="11">
        <v>20</v>
      </c>
      <c r="C41" s="3"/>
      <c r="D41" s="3"/>
      <c r="E41" s="11"/>
      <c r="F41" s="11"/>
      <c r="G41" s="3"/>
      <c r="H41" s="3"/>
      <c r="I41" s="3"/>
      <c r="J41" s="12"/>
      <c r="K41" s="3"/>
      <c r="L41" s="10" t="s">
        <v>41</v>
      </c>
      <c r="M41" s="11">
        <f>SUM(B41:L41)</f>
        <v>20</v>
      </c>
      <c r="N41" s="3"/>
      <c r="O41" s="3" t="s">
        <v>55</v>
      </c>
    </row>
    <row r="42" spans="1:15" ht="30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2"/>
    </row>
    <row r="43" spans="1:15" ht="30">
      <c r="A43" s="3" t="s">
        <v>6</v>
      </c>
      <c r="B43" s="3"/>
      <c r="C43" s="3"/>
      <c r="D43" s="3"/>
      <c r="E43" s="12"/>
      <c r="F43" s="12"/>
      <c r="G43" s="12"/>
      <c r="H43" s="3"/>
      <c r="I43" s="3"/>
      <c r="J43" s="12"/>
      <c r="K43" s="3"/>
      <c r="L43" s="3"/>
      <c r="M43" s="12"/>
      <c r="N43" s="3"/>
      <c r="O43" s="3"/>
    </row>
    <row r="44" spans="1:15" ht="30">
      <c r="A44" s="3" t="s">
        <v>9</v>
      </c>
      <c r="B44" s="12">
        <v>0.39981</v>
      </c>
      <c r="C44" s="12"/>
      <c r="D44" s="12">
        <v>0.3473</v>
      </c>
      <c r="E44" s="12"/>
      <c r="F44" s="12">
        <v>-0.01915</v>
      </c>
      <c r="G44" s="12"/>
      <c r="H44" s="12">
        <f>H28</f>
        <v>0</v>
      </c>
      <c r="I44" s="12"/>
      <c r="J44" s="12">
        <f>$J$17</f>
        <v>-0.00267</v>
      </c>
      <c r="K44" s="12"/>
      <c r="L44" s="12">
        <f>SUM(D44:J44)</f>
        <v>0.32548</v>
      </c>
      <c r="M44" s="12">
        <f>B44+L44</f>
        <v>0.72529</v>
      </c>
      <c r="N44" s="12"/>
      <c r="O44" s="12" t="s">
        <v>56</v>
      </c>
    </row>
    <row r="45" spans="1:15" ht="30">
      <c r="A45" s="3" t="s">
        <v>10</v>
      </c>
      <c r="B45" s="12">
        <v>0.2454</v>
      </c>
      <c r="C45" s="12"/>
      <c r="D45" s="12">
        <f>D44</f>
        <v>0.3473</v>
      </c>
      <c r="E45" s="12"/>
      <c r="F45" s="12">
        <f>F44</f>
        <v>-0.01915</v>
      </c>
      <c r="G45" s="12"/>
      <c r="H45" s="12">
        <f>$H$17</f>
        <v>0</v>
      </c>
      <c r="I45" s="12"/>
      <c r="J45" s="12">
        <f>$J$17</f>
        <v>-0.00267</v>
      </c>
      <c r="K45" s="12"/>
      <c r="L45" s="12">
        <f>SUM(D45:J45)</f>
        <v>0.32548</v>
      </c>
      <c r="M45" s="12">
        <f>B45+L45</f>
        <v>0.57088</v>
      </c>
      <c r="N45" s="12"/>
      <c r="O45" s="12" t="s">
        <v>56</v>
      </c>
    </row>
    <row r="46" spans="1:15" ht="30">
      <c r="A46" s="3" t="s">
        <v>11</v>
      </c>
      <c r="B46" s="12">
        <v>0.19654</v>
      </c>
      <c r="C46" s="12"/>
      <c r="D46" s="12">
        <f>D45</f>
        <v>0.3473</v>
      </c>
      <c r="E46" s="12"/>
      <c r="F46" s="12">
        <f>F45</f>
        <v>-0.01915</v>
      </c>
      <c r="G46" s="12"/>
      <c r="H46" s="12">
        <f>$H$17</f>
        <v>0</v>
      </c>
      <c r="I46" s="12"/>
      <c r="J46" s="12">
        <f>$J$17</f>
        <v>-0.00267</v>
      </c>
      <c r="K46" s="12"/>
      <c r="L46" s="12">
        <f>SUM(D46:J46)</f>
        <v>0.32548</v>
      </c>
      <c r="M46" s="12">
        <f>B46+L46</f>
        <v>0.5220199999999999</v>
      </c>
      <c r="N46" s="12"/>
      <c r="O46" s="12" t="s">
        <v>56</v>
      </c>
    </row>
    <row r="47" spans="1:15" ht="30">
      <c r="A47" s="3" t="s">
        <v>12</v>
      </c>
      <c r="B47" s="12">
        <v>0.15641</v>
      </c>
      <c r="C47" s="12"/>
      <c r="D47" s="12">
        <f>D46</f>
        <v>0.3473</v>
      </c>
      <c r="E47" s="12"/>
      <c r="F47" s="12">
        <f>F46</f>
        <v>-0.01915</v>
      </c>
      <c r="G47" s="12"/>
      <c r="H47" s="12">
        <f>$H$17</f>
        <v>0</v>
      </c>
      <c r="I47" s="12"/>
      <c r="J47" s="12">
        <f>$J$17</f>
        <v>-0.00267</v>
      </c>
      <c r="K47" s="12"/>
      <c r="L47" s="12">
        <f>SUM(D47:J47)</f>
        <v>0.32548</v>
      </c>
      <c r="M47" s="12">
        <f>B47+L47</f>
        <v>0.48189</v>
      </c>
      <c r="N47" s="12"/>
      <c r="O47" s="12" t="s">
        <v>56</v>
      </c>
    </row>
    <row r="48" spans="1:15" ht="30">
      <c r="A48" s="3"/>
      <c r="B48" s="3"/>
      <c r="C48" s="3"/>
      <c r="D48" s="3"/>
      <c r="E48" s="12"/>
      <c r="F48" s="12"/>
      <c r="G48" s="12"/>
      <c r="H48" s="3"/>
      <c r="I48" s="3"/>
      <c r="J48" s="12"/>
      <c r="K48" s="3"/>
      <c r="L48" s="3"/>
      <c r="M48" s="12"/>
      <c r="N48" s="3"/>
      <c r="O48" s="3"/>
    </row>
    <row r="49" spans="1:15" ht="30">
      <c r="A49" s="9" t="s">
        <v>118</v>
      </c>
      <c r="B49" s="3"/>
      <c r="C49" s="3"/>
      <c r="D49" s="3"/>
      <c r="E49" s="12"/>
      <c r="F49" s="12"/>
      <c r="G49" s="12"/>
      <c r="H49" s="3"/>
      <c r="I49" s="3"/>
      <c r="J49" s="12"/>
      <c r="K49" s="3"/>
      <c r="L49" s="3"/>
      <c r="M49" s="12"/>
      <c r="N49" s="3"/>
      <c r="O49" s="3"/>
    </row>
    <row r="50" spans="1:15" ht="30">
      <c r="A50" s="3"/>
      <c r="B50" s="3"/>
      <c r="C50" s="3"/>
      <c r="D50" s="3"/>
      <c r="E50" s="12"/>
      <c r="F50" s="12"/>
      <c r="G50" s="12"/>
      <c r="H50" s="3"/>
      <c r="I50" s="3"/>
      <c r="J50" s="12"/>
      <c r="K50" s="3"/>
      <c r="L50" s="3"/>
      <c r="M50" s="12"/>
      <c r="N50" s="3"/>
      <c r="O50" s="3"/>
    </row>
    <row r="51" spans="1:15" ht="30">
      <c r="A51" s="3" t="s">
        <v>5</v>
      </c>
      <c r="B51" s="11">
        <v>11.38</v>
      </c>
      <c r="C51" s="3"/>
      <c r="D51" s="3"/>
      <c r="E51" s="3"/>
      <c r="F51" s="12"/>
      <c r="G51" s="12"/>
      <c r="H51" s="3"/>
      <c r="I51" s="3"/>
      <c r="J51" s="13"/>
      <c r="K51" s="3"/>
      <c r="L51" s="10" t="s">
        <v>41</v>
      </c>
      <c r="M51" s="11">
        <f>SUM(B51:L51)</f>
        <v>11.38</v>
      </c>
      <c r="N51" s="3"/>
      <c r="O51" s="3" t="s">
        <v>55</v>
      </c>
    </row>
    <row r="52" spans="1:15" ht="30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2"/>
    </row>
    <row r="53" spans="1:15" ht="30">
      <c r="A53" s="3" t="s">
        <v>6</v>
      </c>
      <c r="B53" s="3"/>
      <c r="C53" s="3"/>
      <c r="D53" s="3"/>
      <c r="E53" s="12"/>
      <c r="F53" s="12"/>
      <c r="G53" s="3"/>
      <c r="H53" s="3"/>
      <c r="I53" s="3"/>
      <c r="J53" s="12"/>
      <c r="K53" s="3"/>
      <c r="L53" s="3"/>
      <c r="M53" s="12"/>
      <c r="N53" s="3"/>
      <c r="O53" s="3"/>
    </row>
    <row r="54" spans="1:15" ht="30">
      <c r="A54" s="3" t="s">
        <v>7</v>
      </c>
      <c r="B54" s="12">
        <v>0.26577</v>
      </c>
      <c r="C54" s="12"/>
      <c r="D54" s="12">
        <v>0.23596</v>
      </c>
      <c r="E54" s="12"/>
      <c r="F54" s="12">
        <v>-0.00561</v>
      </c>
      <c r="G54" s="12"/>
      <c r="H54" s="12">
        <v>0</v>
      </c>
      <c r="I54" s="12"/>
      <c r="J54" s="12">
        <f>$J$17</f>
        <v>-0.00267</v>
      </c>
      <c r="K54" s="12"/>
      <c r="L54" s="12">
        <f>SUM(D54:J54)</f>
        <v>0.22768</v>
      </c>
      <c r="M54" s="12">
        <f>B54+L54</f>
        <v>0.49345</v>
      </c>
      <c r="N54" s="3"/>
      <c r="O54" s="12" t="s">
        <v>56</v>
      </c>
    </row>
    <row r="55" spans="1:15" ht="30">
      <c r="A55" s="3" t="s">
        <v>8</v>
      </c>
      <c r="B55" s="12">
        <v>0.21385</v>
      </c>
      <c r="C55" s="12"/>
      <c r="D55" s="12">
        <f>D54</f>
        <v>0.23596</v>
      </c>
      <c r="E55" s="12"/>
      <c r="F55" s="12">
        <f>F54</f>
        <v>-0.00561</v>
      </c>
      <c r="G55" s="12"/>
      <c r="H55" s="12">
        <f>H54</f>
        <v>0</v>
      </c>
      <c r="I55" s="12"/>
      <c r="J55" s="12">
        <f>$J$17</f>
        <v>-0.00267</v>
      </c>
      <c r="K55" s="12"/>
      <c r="L55" s="12">
        <f>SUM(D55:J55)</f>
        <v>0.22768</v>
      </c>
      <c r="M55" s="12">
        <f>B55+L55</f>
        <v>0.44153</v>
      </c>
      <c r="N55" s="3"/>
      <c r="O55" s="3" t="s">
        <v>56</v>
      </c>
    </row>
    <row r="56" spans="1:15" ht="30">
      <c r="A56" s="3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3"/>
      <c r="O56" s="3"/>
    </row>
    <row r="57" spans="1:15" ht="30">
      <c r="A57" s="3" t="s">
        <v>126</v>
      </c>
      <c r="B57" s="12">
        <v>0.07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>
        <v>0.07</v>
      </c>
      <c r="N57" s="3"/>
      <c r="O57" s="3" t="s">
        <v>56</v>
      </c>
    </row>
    <row r="58" spans="1:15" ht="3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2"/>
    </row>
    <row r="59" spans="1:15" ht="30">
      <c r="A59" s="9" t="s">
        <v>119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30">
      <c r="A61" s="3" t="s">
        <v>5</v>
      </c>
      <c r="B61" s="11">
        <v>14.75</v>
      </c>
      <c r="C61" s="3"/>
      <c r="D61" s="3"/>
      <c r="E61" s="11"/>
      <c r="F61" s="11"/>
      <c r="G61" s="3"/>
      <c r="H61" s="3"/>
      <c r="I61" s="3"/>
      <c r="J61" s="12"/>
      <c r="K61" s="3"/>
      <c r="L61" s="10" t="s">
        <v>41</v>
      </c>
      <c r="M61" s="11">
        <f>SUM(B61:L61)</f>
        <v>14.75</v>
      </c>
      <c r="N61" s="3"/>
      <c r="O61" s="3" t="s">
        <v>55</v>
      </c>
    </row>
    <row r="62" spans="1:15" ht="3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2"/>
    </row>
    <row r="63" spans="1:15" ht="30">
      <c r="A63" s="3" t="s">
        <v>6</v>
      </c>
      <c r="B63" s="3"/>
      <c r="C63" s="3"/>
      <c r="D63" s="3"/>
      <c r="E63" s="12"/>
      <c r="F63" s="12"/>
      <c r="G63" s="12"/>
      <c r="H63" s="3"/>
      <c r="I63" s="3"/>
      <c r="J63" s="12"/>
      <c r="K63" s="3"/>
      <c r="L63" s="3"/>
      <c r="M63" s="12"/>
      <c r="N63" s="3"/>
      <c r="O63" s="3"/>
    </row>
    <row r="64" spans="1:15" ht="30">
      <c r="A64" s="3" t="s">
        <v>9</v>
      </c>
      <c r="B64" s="12">
        <v>0.25744</v>
      </c>
      <c r="C64" s="12"/>
      <c r="D64" s="12">
        <v>0.23596</v>
      </c>
      <c r="E64" s="12"/>
      <c r="F64" s="12">
        <v>-0.05335</v>
      </c>
      <c r="G64" s="12"/>
      <c r="H64" s="12">
        <f>H43</f>
        <v>0</v>
      </c>
      <c r="I64" s="12"/>
      <c r="J64" s="12">
        <f>$J$17</f>
        <v>-0.00267</v>
      </c>
      <c r="K64" s="12"/>
      <c r="L64" s="12">
        <f>SUM(D64:J64)</f>
        <v>0.17994</v>
      </c>
      <c r="M64" s="12">
        <f>B64+L64</f>
        <v>0.43738</v>
      </c>
      <c r="N64" s="12"/>
      <c r="O64" s="12" t="s">
        <v>56</v>
      </c>
    </row>
    <row r="65" spans="1:15" ht="30">
      <c r="A65" s="3" t="s">
        <v>10</v>
      </c>
      <c r="B65" s="12">
        <v>0.27478</v>
      </c>
      <c r="C65" s="12"/>
      <c r="D65" s="12">
        <f>D64</f>
        <v>0.23596</v>
      </c>
      <c r="E65" s="12"/>
      <c r="F65" s="12">
        <f>F64</f>
        <v>-0.05335</v>
      </c>
      <c r="G65" s="12"/>
      <c r="H65" s="12">
        <f>$H$12</f>
        <v>0</v>
      </c>
      <c r="I65" s="12"/>
      <c r="J65" s="12">
        <f>$J$17</f>
        <v>-0.00267</v>
      </c>
      <c r="K65" s="12"/>
      <c r="L65" s="12">
        <f>SUM(D65:J65)</f>
        <v>0.17994</v>
      </c>
      <c r="M65" s="12">
        <f>B65+L65</f>
        <v>0.45472</v>
      </c>
      <c r="N65" s="12"/>
      <c r="O65" s="12" t="s">
        <v>56</v>
      </c>
    </row>
    <row r="66" spans="1:15" ht="30">
      <c r="A66" s="3" t="s">
        <v>11</v>
      </c>
      <c r="B66" s="12">
        <v>0.17154</v>
      </c>
      <c r="C66" s="12"/>
      <c r="D66" s="12">
        <f>D65</f>
        <v>0.23596</v>
      </c>
      <c r="E66" s="12"/>
      <c r="F66" s="12">
        <f>F65</f>
        <v>-0.05335</v>
      </c>
      <c r="G66" s="12"/>
      <c r="H66" s="12">
        <f>$H$12</f>
        <v>0</v>
      </c>
      <c r="I66" s="12"/>
      <c r="J66" s="12">
        <f>$J$17</f>
        <v>-0.00267</v>
      </c>
      <c r="K66" s="12"/>
      <c r="L66" s="12">
        <f>SUM(D66:J66)</f>
        <v>0.17994</v>
      </c>
      <c r="M66" s="12">
        <f>B66+L66</f>
        <v>0.35148</v>
      </c>
      <c r="N66" s="12"/>
      <c r="O66" s="12" t="s">
        <v>56</v>
      </c>
    </row>
    <row r="67" spans="1:15" ht="30">
      <c r="A67" s="3" t="s">
        <v>12</v>
      </c>
      <c r="B67" s="12">
        <v>0.17154</v>
      </c>
      <c r="C67" s="12"/>
      <c r="D67" s="12">
        <f>D66</f>
        <v>0.23596</v>
      </c>
      <c r="E67" s="12"/>
      <c r="F67" s="12">
        <f>F66</f>
        <v>-0.05335</v>
      </c>
      <c r="G67" s="12"/>
      <c r="H67" s="12">
        <f>$H$12</f>
        <v>0</v>
      </c>
      <c r="I67" s="12"/>
      <c r="J67" s="12">
        <f>$J$17</f>
        <v>-0.00267</v>
      </c>
      <c r="K67" s="12"/>
      <c r="L67" s="12">
        <f>SUM(D67:J67)</f>
        <v>0.17994</v>
      </c>
      <c r="M67" s="12">
        <f>B67+L67</f>
        <v>0.35148</v>
      </c>
      <c r="N67" s="12"/>
      <c r="O67" s="12" t="s">
        <v>56</v>
      </c>
    </row>
    <row r="68" spans="1:15" ht="3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30">
      <c r="A69" s="9" t="s">
        <v>13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3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0">
      <c r="A71" s="3" t="s">
        <v>14</v>
      </c>
      <c r="B71" s="11">
        <v>12.28</v>
      </c>
      <c r="C71" s="3"/>
      <c r="D71" s="12">
        <v>0.2556</v>
      </c>
      <c r="E71" s="3"/>
      <c r="F71" s="12">
        <v>-0.0197</v>
      </c>
      <c r="G71" s="3"/>
      <c r="H71" s="12">
        <f>$H$17</f>
        <v>0</v>
      </c>
      <c r="I71" s="3"/>
      <c r="J71" s="12">
        <f>$J$17</f>
        <v>-0.00267</v>
      </c>
      <c r="K71" s="3"/>
      <c r="L71" s="11">
        <f>ROUND((SUM(D71:J71)*18),2)</f>
        <v>4.2</v>
      </c>
      <c r="M71" s="11">
        <f>ROUND(+B71+L71,2)</f>
        <v>16.48</v>
      </c>
      <c r="N71" s="3"/>
      <c r="O71" s="3" t="s">
        <v>55</v>
      </c>
    </row>
    <row r="72" spans="1:15" ht="30">
      <c r="A72" s="3"/>
      <c r="B72" s="11"/>
      <c r="C72" s="3"/>
      <c r="D72" s="12"/>
      <c r="E72" s="3"/>
      <c r="F72" s="12"/>
      <c r="G72" s="3"/>
      <c r="H72" s="12"/>
      <c r="I72" s="3"/>
      <c r="J72" s="12"/>
      <c r="K72" s="3"/>
      <c r="L72" s="11"/>
      <c r="M72" s="11"/>
      <c r="N72" s="3"/>
      <c r="O72" s="3"/>
    </row>
    <row r="73" spans="1:15" ht="30">
      <c r="A73" s="3"/>
      <c r="B73" s="11"/>
      <c r="C73" s="3"/>
      <c r="D73" s="12"/>
      <c r="E73" s="3"/>
      <c r="F73" s="12"/>
      <c r="G73" s="3"/>
      <c r="H73" s="12"/>
      <c r="I73" s="3"/>
      <c r="J73" s="12"/>
      <c r="K73" s="3"/>
      <c r="L73" s="11"/>
      <c r="M73" s="11"/>
      <c r="N73" s="3"/>
      <c r="O73" s="3"/>
    </row>
    <row r="74" spans="1:15" ht="30">
      <c r="A74" s="2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30">
      <c r="A75" s="22"/>
      <c r="B75" s="3"/>
      <c r="C75" s="3"/>
      <c r="D75" s="3"/>
      <c r="E75" s="3"/>
      <c r="F75" s="3" t="s">
        <v>132</v>
      </c>
      <c r="G75" s="3"/>
      <c r="H75" s="3"/>
      <c r="I75" s="3"/>
      <c r="J75" s="3"/>
      <c r="K75" s="3"/>
      <c r="L75" s="3"/>
      <c r="M75" s="3"/>
      <c r="N75" s="3"/>
      <c r="O75" s="3"/>
    </row>
    <row r="76" spans="1:15" ht="30">
      <c r="A76" s="3" t="s">
        <v>133</v>
      </c>
      <c r="B76" s="3"/>
      <c r="C76" s="3"/>
      <c r="D76" s="3"/>
      <c r="E76" s="3"/>
      <c r="F76" s="3" t="s">
        <v>134</v>
      </c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3"/>
      <c r="B77" s="3"/>
      <c r="C77" s="3"/>
      <c r="D77" s="3"/>
      <c r="E77" s="3"/>
      <c r="F77" s="21" t="s">
        <v>127</v>
      </c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21"/>
      <c r="G78" s="3"/>
      <c r="H78" s="3"/>
      <c r="I78" s="3"/>
      <c r="J78" s="3"/>
      <c r="K78" s="3"/>
      <c r="L78" s="3"/>
      <c r="M78" s="3"/>
      <c r="N78" s="3"/>
      <c r="O78" s="3"/>
    </row>
    <row r="79" spans="1:15" ht="36.75">
      <c r="A79" s="3"/>
      <c r="B79" s="3"/>
      <c r="C79" s="3"/>
      <c r="D79" s="3"/>
      <c r="E79" s="3"/>
      <c r="F79" s="14"/>
      <c r="G79" s="3"/>
      <c r="H79" s="3"/>
      <c r="I79" s="3"/>
      <c r="J79" s="3"/>
      <c r="K79" s="3"/>
      <c r="L79" s="3"/>
      <c r="M79" s="3"/>
      <c r="N79" s="3"/>
      <c r="O79" s="3"/>
    </row>
    <row r="80" spans="1:15" ht="30">
      <c r="A80" s="3"/>
      <c r="B80" s="3"/>
      <c r="C80" s="3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5" t="s">
        <v>15</v>
      </c>
    </row>
    <row r="81" spans="1:15" ht="30">
      <c r="A81" s="6" t="s">
        <v>1</v>
      </c>
      <c r="B81" s="6"/>
      <c r="C81" s="6"/>
      <c r="D81" s="6"/>
      <c r="E81" s="6"/>
      <c r="F81" s="6"/>
      <c r="G81" s="6"/>
      <c r="H81" s="6"/>
      <c r="I81" s="5"/>
      <c r="J81" s="5"/>
      <c r="K81" s="5"/>
      <c r="L81" s="5"/>
      <c r="M81" s="5"/>
      <c r="N81" s="5"/>
      <c r="O81" s="5"/>
    </row>
    <row r="82" spans="1:15" ht="30">
      <c r="A82" s="6" t="s">
        <v>2</v>
      </c>
      <c r="B82" s="6"/>
      <c r="C82" s="6"/>
      <c r="D82" s="6"/>
      <c r="E82" s="6"/>
      <c r="F82" s="6"/>
      <c r="G82" s="6"/>
      <c r="H82" s="6"/>
      <c r="I82" s="5"/>
      <c r="J82" s="5"/>
      <c r="K82" s="5"/>
      <c r="L82" s="5"/>
      <c r="M82" s="5"/>
      <c r="N82" s="5"/>
      <c r="O82" s="5"/>
    </row>
    <row r="83" spans="1:15" ht="30">
      <c r="A83" s="6" t="s">
        <v>63</v>
      </c>
      <c r="B83" s="6"/>
      <c r="C83" s="6"/>
      <c r="D83" s="6"/>
      <c r="E83" s="6"/>
      <c r="F83" s="6"/>
      <c r="G83" s="6"/>
      <c r="H83" s="6"/>
      <c r="I83" s="5"/>
      <c r="J83" s="5"/>
      <c r="K83" s="5"/>
      <c r="L83" s="5"/>
      <c r="M83" s="5"/>
      <c r="N83" s="5"/>
      <c r="O83" s="5"/>
    </row>
    <row r="84" spans="1:15" ht="30.75" thickBot="1">
      <c r="A84" s="6" t="str">
        <f>+A6</f>
        <v>         SEPTEMBER 2016 </v>
      </c>
      <c r="B84" s="6"/>
      <c r="C84" s="6"/>
      <c r="D84" s="6"/>
      <c r="E84" s="6"/>
      <c r="F84" s="6"/>
      <c r="G84" s="6"/>
      <c r="H84" s="6"/>
      <c r="I84" s="5"/>
      <c r="J84" s="5"/>
      <c r="K84" s="5"/>
      <c r="L84" s="5"/>
      <c r="M84" s="5"/>
      <c r="N84" s="5"/>
      <c r="O84" s="5"/>
    </row>
    <row r="85" spans="1:15" ht="30">
      <c r="A85" s="15"/>
      <c r="B85" s="15"/>
      <c r="C85" s="15"/>
      <c r="D85" s="15"/>
      <c r="E85" s="15"/>
      <c r="F85" s="15"/>
      <c r="G85" s="15"/>
      <c r="H85" s="15"/>
      <c r="I85" s="16"/>
      <c r="J85" s="16"/>
      <c r="K85" s="16"/>
      <c r="L85" s="16"/>
      <c r="M85" s="16"/>
      <c r="N85" s="16"/>
      <c r="O85" s="16"/>
    </row>
    <row r="86" spans="1:15" ht="3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10" t="s">
        <v>36</v>
      </c>
      <c r="G87" s="3"/>
      <c r="H87" s="3"/>
      <c r="I87" s="3"/>
      <c r="J87" s="10" t="s">
        <v>45</v>
      </c>
      <c r="K87" s="3"/>
      <c r="L87" s="3"/>
      <c r="M87" s="10" t="s">
        <v>52</v>
      </c>
      <c r="N87" s="5"/>
      <c r="O87" s="5"/>
    </row>
    <row r="88" spans="1:15" ht="30">
      <c r="A88" s="3"/>
      <c r="B88" s="3"/>
      <c r="C88" s="3"/>
      <c r="D88" s="3"/>
      <c r="E88" s="3"/>
      <c r="F88" s="10" t="s">
        <v>37</v>
      </c>
      <c r="G88" s="3"/>
      <c r="H88" s="3"/>
      <c r="I88" s="3"/>
      <c r="J88" s="10" t="s">
        <v>49</v>
      </c>
      <c r="K88" s="3"/>
      <c r="L88" s="3"/>
      <c r="M88" s="10" t="s">
        <v>53</v>
      </c>
      <c r="N88" s="3"/>
      <c r="O88" s="3"/>
    </row>
    <row r="89" spans="1:15" ht="30">
      <c r="A89" s="3"/>
      <c r="B89" s="3"/>
      <c r="C89" s="3"/>
      <c r="D89" s="3"/>
      <c r="E89" s="3"/>
      <c r="F89" s="3"/>
      <c r="G89" s="3"/>
      <c r="H89" s="3"/>
      <c r="I89" s="3"/>
      <c r="J89" s="8"/>
      <c r="K89" s="3"/>
      <c r="L89" s="3"/>
      <c r="M89" s="3"/>
      <c r="N89" s="3"/>
      <c r="O89" s="3"/>
    </row>
    <row r="90" spans="1:15" ht="30">
      <c r="A90" s="3"/>
      <c r="B90" s="3"/>
      <c r="C90" s="3"/>
      <c r="D90" s="3"/>
      <c r="E90" s="3"/>
      <c r="F90" s="8"/>
      <c r="G90" s="3"/>
      <c r="H90" s="8"/>
      <c r="I90" s="3"/>
      <c r="J90" s="8"/>
      <c r="K90" s="3"/>
      <c r="L90" s="3"/>
      <c r="M90" s="8"/>
      <c r="N90" s="3"/>
      <c r="O90" s="3"/>
    </row>
    <row r="91" spans="1:15" ht="30">
      <c r="A91" s="9" t="s">
        <v>16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30">
      <c r="A92" s="9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30">
      <c r="A93" s="3" t="s">
        <v>5</v>
      </c>
      <c r="B93" s="3"/>
      <c r="C93" s="3"/>
      <c r="D93" s="3"/>
      <c r="E93" s="3"/>
      <c r="F93" s="11">
        <v>465</v>
      </c>
      <c r="G93" s="3"/>
      <c r="H93" s="3"/>
      <c r="I93" s="3"/>
      <c r="J93" s="10" t="s">
        <v>41</v>
      </c>
      <c r="K93" s="3"/>
      <c r="L93" s="3"/>
      <c r="M93" s="11">
        <f>SUM(F93:J93)</f>
        <v>465</v>
      </c>
      <c r="N93" s="3"/>
      <c r="O93" s="3" t="s">
        <v>55</v>
      </c>
    </row>
    <row r="94" spans="1:15" ht="30">
      <c r="A94" s="3"/>
      <c r="B94" s="3"/>
      <c r="C94" s="3"/>
      <c r="D94" s="3"/>
      <c r="E94" s="11"/>
      <c r="F94" s="11"/>
      <c r="G94" s="3"/>
      <c r="H94" s="12"/>
      <c r="I94" s="3"/>
      <c r="J94" s="12"/>
      <c r="K94" s="3"/>
      <c r="L94" s="3"/>
      <c r="M94" s="11"/>
      <c r="N94" s="3"/>
      <c r="O94" s="3"/>
    </row>
    <row r="95" spans="1:15" ht="30">
      <c r="A95" s="3" t="s">
        <v>17</v>
      </c>
      <c r="B95" s="3"/>
      <c r="C95" s="3"/>
      <c r="D95" s="3"/>
      <c r="E95" s="3"/>
      <c r="F95" s="12">
        <v>0.17187</v>
      </c>
      <c r="G95" s="3"/>
      <c r="H95" s="3"/>
      <c r="I95" s="3"/>
      <c r="J95" s="12">
        <v>0.98326</v>
      </c>
      <c r="K95" s="3"/>
      <c r="L95" s="3"/>
      <c r="M95" s="12">
        <f>SUM(F95:J95)</f>
        <v>1.15513</v>
      </c>
      <c r="N95" s="3"/>
      <c r="O95" s="3" t="s">
        <v>56</v>
      </c>
    </row>
    <row r="96" spans="1:15" ht="30">
      <c r="A96" s="3"/>
      <c r="B96" s="3"/>
      <c r="C96" s="3"/>
      <c r="D96" s="3"/>
      <c r="E96" s="13"/>
      <c r="F96" s="12"/>
      <c r="G96" s="12"/>
      <c r="H96" s="13"/>
      <c r="I96" s="3"/>
      <c r="J96" s="12"/>
      <c r="K96" s="3"/>
      <c r="L96" s="3"/>
      <c r="M96" s="12"/>
      <c r="N96" s="3"/>
      <c r="O96" s="3"/>
    </row>
    <row r="97" spans="1:15" ht="30">
      <c r="A97" s="3" t="s">
        <v>18</v>
      </c>
      <c r="B97" s="3"/>
      <c r="C97" s="3"/>
      <c r="D97" s="3"/>
      <c r="E97" s="3"/>
      <c r="F97" s="17" t="s">
        <v>41</v>
      </c>
      <c r="G97" s="12"/>
      <c r="H97" s="3"/>
      <c r="I97" s="3"/>
      <c r="J97" s="12">
        <v>0.01797</v>
      </c>
      <c r="K97" s="12"/>
      <c r="L97" s="3"/>
      <c r="M97" s="12">
        <f>SUM(F97:J97)</f>
        <v>0.01797</v>
      </c>
      <c r="N97" s="12"/>
      <c r="O97" s="3" t="s">
        <v>56</v>
      </c>
    </row>
    <row r="98" spans="1:15" ht="30">
      <c r="A98" s="3"/>
      <c r="B98" s="3"/>
      <c r="C98" s="3"/>
      <c r="D98" s="3"/>
      <c r="E98" s="3"/>
      <c r="F98" s="12"/>
      <c r="G98" s="12"/>
      <c r="H98" s="3"/>
      <c r="I98" s="3"/>
      <c r="J98" s="12"/>
      <c r="K98" s="12"/>
      <c r="L98" s="3"/>
      <c r="M98" s="12"/>
      <c r="N98" s="3"/>
      <c r="O98" s="3"/>
    </row>
    <row r="99" spans="1:15" ht="30">
      <c r="A99" s="3" t="s">
        <v>19</v>
      </c>
      <c r="B99" s="3"/>
      <c r="C99" s="3"/>
      <c r="D99" s="3"/>
      <c r="E99" s="3"/>
      <c r="F99" s="12">
        <v>0.05677</v>
      </c>
      <c r="G99" s="3"/>
      <c r="H99" s="3"/>
      <c r="I99" s="3"/>
      <c r="J99" s="10" t="s">
        <v>41</v>
      </c>
      <c r="K99" s="12"/>
      <c r="L99" s="3"/>
      <c r="M99" s="12">
        <f>SUM(F99:J99)</f>
        <v>0.05677</v>
      </c>
      <c r="N99" s="12"/>
      <c r="O99" s="3" t="s">
        <v>56</v>
      </c>
    </row>
    <row r="100" spans="1:15" ht="3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12"/>
      <c r="L100" s="3"/>
      <c r="M100" s="18"/>
      <c r="N100" s="3"/>
      <c r="O100" s="3"/>
    </row>
    <row r="101" spans="1:15" ht="30">
      <c r="A101" s="3" t="s">
        <v>20</v>
      </c>
      <c r="B101" s="3"/>
      <c r="C101" s="3"/>
      <c r="D101" s="3"/>
      <c r="E101" s="3"/>
      <c r="F101" s="10" t="s">
        <v>41</v>
      </c>
      <c r="G101" s="3"/>
      <c r="H101" s="3"/>
      <c r="I101" s="3"/>
      <c r="J101" s="12">
        <v>0.23416</v>
      </c>
      <c r="K101" s="3"/>
      <c r="L101" s="3"/>
      <c r="M101" s="12">
        <f>SUM(F101:J101)</f>
        <v>0.23416</v>
      </c>
      <c r="N101" s="3"/>
      <c r="O101" s="3" t="s">
        <v>56</v>
      </c>
    </row>
    <row r="102" spans="1:15" ht="3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30">
      <c r="A103" s="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30">
      <c r="A104" s="9" t="s">
        <v>21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30">
      <c r="A105" s="3"/>
      <c r="B105" s="3"/>
      <c r="C105" s="3"/>
      <c r="D105" s="3"/>
      <c r="E105" s="11"/>
      <c r="F105" s="11"/>
      <c r="G105" s="3"/>
      <c r="H105" s="12"/>
      <c r="I105" s="3"/>
      <c r="J105" s="12"/>
      <c r="K105" s="3"/>
      <c r="L105" s="3"/>
      <c r="M105" s="11"/>
      <c r="N105" s="3"/>
      <c r="O105" s="3"/>
    </row>
    <row r="106" spans="1:15" ht="30">
      <c r="A106" s="3" t="s">
        <v>5</v>
      </c>
      <c r="B106" s="3"/>
      <c r="C106" s="3"/>
      <c r="D106" s="3"/>
      <c r="E106" s="3"/>
      <c r="F106" s="11">
        <v>525</v>
      </c>
      <c r="G106" s="3"/>
      <c r="H106" s="3"/>
      <c r="I106" s="3"/>
      <c r="J106" s="10" t="s">
        <v>41</v>
      </c>
      <c r="K106" s="12"/>
      <c r="L106" s="3"/>
      <c r="M106" s="11">
        <f>SUM(F106:J106)</f>
        <v>525</v>
      </c>
      <c r="N106" s="12"/>
      <c r="O106" s="3" t="s">
        <v>55</v>
      </c>
    </row>
    <row r="107" spans="1:15" ht="30">
      <c r="A107" s="3"/>
      <c r="B107" s="3"/>
      <c r="C107" s="3"/>
      <c r="D107" s="3"/>
      <c r="E107" s="13"/>
      <c r="F107" s="12"/>
      <c r="G107" s="12"/>
      <c r="H107" s="12"/>
      <c r="I107" s="3"/>
      <c r="J107" s="12"/>
      <c r="K107" s="3"/>
      <c r="L107" s="3"/>
      <c r="M107" s="12"/>
      <c r="N107" s="3"/>
      <c r="O107" s="3"/>
    </row>
    <row r="108" spans="1:15" ht="30">
      <c r="A108" s="3" t="s">
        <v>17</v>
      </c>
      <c r="B108" s="3"/>
      <c r="C108" s="3"/>
      <c r="D108" s="3"/>
      <c r="E108" s="12"/>
      <c r="F108" s="12">
        <v>0.17042</v>
      </c>
      <c r="G108" s="12"/>
      <c r="H108" s="3"/>
      <c r="I108" s="3"/>
      <c r="J108" s="12">
        <f>J95</f>
        <v>0.98326</v>
      </c>
      <c r="K108" s="3"/>
      <c r="L108" s="3"/>
      <c r="M108" s="12">
        <f>SUM(F108:J108)</f>
        <v>1.15368</v>
      </c>
      <c r="N108" s="3"/>
      <c r="O108" s="12" t="s">
        <v>56</v>
      </c>
    </row>
    <row r="109" spans="1:15" ht="30">
      <c r="A109" s="3"/>
      <c r="B109" s="3"/>
      <c r="C109" s="3"/>
      <c r="D109" s="3"/>
      <c r="E109" s="3"/>
      <c r="F109" s="12"/>
      <c r="G109" s="12"/>
      <c r="H109" s="3"/>
      <c r="I109" s="3"/>
      <c r="J109" s="12"/>
      <c r="K109" s="12"/>
      <c r="L109" s="3"/>
      <c r="M109" s="12"/>
      <c r="N109" s="3"/>
      <c r="O109" s="3"/>
    </row>
    <row r="110" spans="1:15" ht="30">
      <c r="A110" s="3" t="s">
        <v>18</v>
      </c>
      <c r="B110" s="3"/>
      <c r="C110" s="3"/>
      <c r="D110" s="3"/>
      <c r="E110" s="3"/>
      <c r="F110" s="10" t="s">
        <v>41</v>
      </c>
      <c r="G110" s="3"/>
      <c r="H110" s="3"/>
      <c r="I110" s="3"/>
      <c r="J110" s="12">
        <f>J97</f>
        <v>0.01797</v>
      </c>
      <c r="K110" s="3"/>
      <c r="L110" s="3"/>
      <c r="M110" s="12">
        <f>SUM(F110:J110)</f>
        <v>0.01797</v>
      </c>
      <c r="N110" s="3"/>
      <c r="O110" s="3" t="s">
        <v>56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3" t="s">
        <v>19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3" t="s">
        <v>22</v>
      </c>
      <c r="B113" s="3"/>
      <c r="C113" s="3"/>
      <c r="D113" s="3"/>
      <c r="E113" s="3"/>
      <c r="F113" s="12">
        <v>0.15649</v>
      </c>
      <c r="G113" s="3"/>
      <c r="H113" s="3"/>
      <c r="I113" s="3"/>
      <c r="J113" s="10" t="s">
        <v>41</v>
      </c>
      <c r="K113" s="3"/>
      <c r="L113" s="3"/>
      <c r="M113" s="12">
        <f>SUM(F113:J113)</f>
        <v>0.15649</v>
      </c>
      <c r="N113" s="3"/>
      <c r="O113" s="3" t="s">
        <v>56</v>
      </c>
    </row>
    <row r="114" spans="1:15" ht="30">
      <c r="A114" s="3" t="s">
        <v>11</v>
      </c>
      <c r="B114" s="3"/>
      <c r="C114" s="3"/>
      <c r="D114" s="3"/>
      <c r="E114" s="3"/>
      <c r="F114" s="12">
        <v>0.14235</v>
      </c>
      <c r="G114" s="3"/>
      <c r="H114" s="3"/>
      <c r="I114" s="3"/>
      <c r="J114" s="10" t="s">
        <v>41</v>
      </c>
      <c r="K114" s="3"/>
      <c r="L114" s="3"/>
      <c r="M114" s="12">
        <f>SUM(F114:J114)</f>
        <v>0.14235</v>
      </c>
      <c r="N114" s="3"/>
      <c r="O114" s="3" t="s">
        <v>56</v>
      </c>
    </row>
    <row r="115" spans="1:15" ht="30">
      <c r="A115" s="3" t="s">
        <v>23</v>
      </c>
      <c r="B115" s="3"/>
      <c r="C115" s="3"/>
      <c r="D115" s="3"/>
      <c r="E115" s="3"/>
      <c r="F115" s="12">
        <v>0.10852</v>
      </c>
      <c r="G115" s="3"/>
      <c r="H115" s="3"/>
      <c r="I115" s="3"/>
      <c r="J115" s="10" t="s">
        <v>41</v>
      </c>
      <c r="K115" s="3"/>
      <c r="L115" s="3"/>
      <c r="M115" s="12">
        <f>SUM(F115:J115)</f>
        <v>0.10852</v>
      </c>
      <c r="N115" s="3"/>
      <c r="O115" s="3" t="s">
        <v>56</v>
      </c>
    </row>
    <row r="116" spans="1:15" ht="30">
      <c r="A116" s="3" t="s">
        <v>24</v>
      </c>
      <c r="B116" s="3"/>
      <c r="C116" s="3"/>
      <c r="D116" s="3"/>
      <c r="E116" s="3"/>
      <c r="F116" s="12">
        <v>0.06461</v>
      </c>
      <c r="G116" s="3"/>
      <c r="H116" s="3"/>
      <c r="I116" s="3"/>
      <c r="J116" s="10" t="s">
        <v>41</v>
      </c>
      <c r="K116" s="3"/>
      <c r="L116" s="3"/>
      <c r="M116" s="12">
        <f>SUM(F116:J116)</f>
        <v>0.06461</v>
      </c>
      <c r="N116" s="3"/>
      <c r="O116" s="3" t="s">
        <v>56</v>
      </c>
    </row>
    <row r="117" spans="1:15" ht="3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12"/>
      <c r="N117" s="3"/>
      <c r="O117" s="3"/>
    </row>
    <row r="118" spans="1:15" ht="30">
      <c r="A118" s="3" t="s">
        <v>20</v>
      </c>
      <c r="B118" s="3"/>
      <c r="C118" s="3"/>
      <c r="D118" s="3"/>
      <c r="E118" s="3"/>
      <c r="F118" s="10" t="s">
        <v>41</v>
      </c>
      <c r="G118" s="3"/>
      <c r="H118" s="3"/>
      <c r="I118" s="3"/>
      <c r="J118" s="12">
        <f>J101</f>
        <v>0.23416</v>
      </c>
      <c r="K118" s="3"/>
      <c r="L118" s="3"/>
      <c r="M118" s="12">
        <f>SUM(F118:J118)</f>
        <v>0.23416</v>
      </c>
      <c r="N118" s="3"/>
      <c r="O118" s="3" t="s">
        <v>56</v>
      </c>
    </row>
    <row r="119" spans="1:15" ht="3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3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3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3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3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 t="s">
        <v>135</v>
      </c>
      <c r="B139" s="3"/>
      <c r="C139" s="3"/>
      <c r="D139" s="3"/>
      <c r="E139" s="3"/>
      <c r="F139" s="3" t="str">
        <f>+F75</f>
        <v>This Filing Effective With the Billing Month of September 2016</v>
      </c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 t="s">
        <v>136</v>
      </c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30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30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30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30">
      <c r="A145" s="6" t="s">
        <v>122</v>
      </c>
      <c r="B145" s="28"/>
      <c r="C145" s="27"/>
      <c r="D145" s="28"/>
      <c r="E145" s="27"/>
      <c r="F145" s="27"/>
      <c r="G145" s="28"/>
      <c r="H145" s="28"/>
      <c r="I145" s="28"/>
      <c r="J145" s="28"/>
      <c r="K145" s="28"/>
      <c r="L145" s="29"/>
      <c r="M145" s="29"/>
      <c r="N145" s="29"/>
      <c r="O145" s="5" t="s">
        <v>68</v>
      </c>
    </row>
    <row r="146" spans="1:15" ht="30">
      <c r="A146" s="6" t="s">
        <v>121</v>
      </c>
      <c r="B146" s="28"/>
      <c r="C146" s="28"/>
      <c r="D146" s="27"/>
      <c r="E146" s="27"/>
      <c r="F146" s="27"/>
      <c r="G146" s="28"/>
      <c r="H146" s="28"/>
      <c r="I146" s="28"/>
      <c r="J146" s="28"/>
      <c r="K146" s="28"/>
      <c r="L146" s="29"/>
      <c r="M146" s="29"/>
      <c r="N146" s="26"/>
      <c r="O146" s="30"/>
    </row>
    <row r="147" spans="1:15" ht="30">
      <c r="A147" s="6" t="s">
        <v>123</v>
      </c>
      <c r="B147" s="28"/>
      <c r="C147" s="27"/>
      <c r="D147" s="28"/>
      <c r="E147" s="27"/>
      <c r="F147" s="27"/>
      <c r="G147" s="28"/>
      <c r="H147" s="28"/>
      <c r="I147" s="28"/>
      <c r="J147" s="28"/>
      <c r="K147" s="28"/>
      <c r="L147" s="29"/>
      <c r="M147" s="29"/>
      <c r="N147" s="29"/>
      <c r="O147" s="30"/>
    </row>
    <row r="148" spans="1:15" ht="30.75" thickBot="1">
      <c r="A148" s="39" t="s">
        <v>141</v>
      </c>
      <c r="B148" s="31"/>
      <c r="C148" s="29"/>
      <c r="D148" s="29"/>
      <c r="E148" s="29"/>
      <c r="F148" s="29"/>
      <c r="G148" s="28"/>
      <c r="H148" s="28"/>
      <c r="I148" s="28"/>
      <c r="J148" s="28"/>
      <c r="K148" s="28"/>
      <c r="L148" s="28"/>
      <c r="M148" s="28"/>
      <c r="N148" s="28"/>
      <c r="O148" s="28"/>
    </row>
    <row r="149" spans="1:15" ht="21" thickTop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1:15" ht="2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9"/>
      <c r="M150" s="29"/>
      <c r="N150" s="29"/>
      <c r="O150" s="30"/>
    </row>
    <row r="151" spans="1:15" ht="30">
      <c r="A151" s="24"/>
      <c r="B151" s="24"/>
      <c r="C151" s="24"/>
      <c r="D151" s="24"/>
      <c r="E151" s="24"/>
      <c r="F151" s="24"/>
      <c r="G151" s="24"/>
      <c r="H151" s="10" t="s">
        <v>53</v>
      </c>
      <c r="I151" s="24"/>
      <c r="J151" s="24"/>
      <c r="K151" s="24"/>
      <c r="L151" s="29"/>
      <c r="M151" s="29"/>
      <c r="N151" s="26"/>
      <c r="O151" s="30"/>
    </row>
    <row r="152" spans="1:15" ht="2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9"/>
      <c r="M152" s="29"/>
      <c r="N152" s="26"/>
      <c r="O152" s="30"/>
    </row>
    <row r="153" spans="1:15" ht="30">
      <c r="A153" s="9" t="s">
        <v>69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9"/>
      <c r="M153" s="29"/>
      <c r="N153" s="26"/>
      <c r="O153" s="30"/>
    </row>
    <row r="154" spans="1:15" ht="2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9"/>
      <c r="M154" s="29"/>
      <c r="N154" s="26"/>
      <c r="O154" s="30"/>
    </row>
    <row r="155" spans="1:15" ht="30">
      <c r="A155" s="3" t="s">
        <v>5</v>
      </c>
      <c r="B155" s="24"/>
      <c r="C155" s="24"/>
      <c r="D155" s="24"/>
      <c r="E155" s="24"/>
      <c r="F155" s="24"/>
      <c r="G155" s="24"/>
      <c r="H155" s="11">
        <v>380</v>
      </c>
      <c r="I155" s="3" t="s">
        <v>55</v>
      </c>
      <c r="J155" s="24"/>
      <c r="K155" s="24"/>
      <c r="L155" s="29"/>
      <c r="M155" s="29"/>
      <c r="N155" s="26"/>
      <c r="O155" s="30"/>
    </row>
    <row r="156" spans="1:15" ht="2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6"/>
      <c r="M156" s="33"/>
      <c r="N156" s="26"/>
      <c r="O156" s="30"/>
    </row>
    <row r="157" spans="1:15" ht="30">
      <c r="A157" s="3" t="s">
        <v>70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36"/>
      <c r="M157" s="24"/>
      <c r="N157" s="26"/>
      <c r="O157" s="30"/>
    </row>
    <row r="158" spans="1:15" ht="30.75">
      <c r="A158" s="3" t="s">
        <v>71</v>
      </c>
      <c r="B158" s="24"/>
      <c r="C158" s="24"/>
      <c r="D158" s="24"/>
      <c r="E158" s="24"/>
      <c r="F158" s="24"/>
      <c r="G158" s="24"/>
      <c r="H158" s="66">
        <v>0.362</v>
      </c>
      <c r="I158" s="3" t="s">
        <v>56</v>
      </c>
      <c r="J158" s="24"/>
      <c r="K158" s="24"/>
      <c r="L158" s="36"/>
      <c r="M158" s="38"/>
      <c r="N158" s="26"/>
      <c r="O158" s="30"/>
    </row>
    <row r="159" spans="1:15" ht="30">
      <c r="A159" s="3" t="s">
        <v>72</v>
      </c>
      <c r="B159" s="24"/>
      <c r="C159" s="24"/>
      <c r="D159" s="24"/>
      <c r="E159" s="24"/>
      <c r="F159" s="24"/>
      <c r="G159" s="24"/>
      <c r="H159" s="66">
        <v>0.362</v>
      </c>
      <c r="I159" s="3" t="s">
        <v>56</v>
      </c>
      <c r="J159" s="24"/>
      <c r="K159" s="24"/>
      <c r="L159" s="36"/>
      <c r="M159" s="30"/>
      <c r="N159" s="26"/>
      <c r="O159" s="30"/>
    </row>
    <row r="160" spans="1:15" ht="30">
      <c r="A160" s="3" t="s">
        <v>73</v>
      </c>
      <c r="B160" s="24"/>
      <c r="C160" s="24"/>
      <c r="D160" s="24"/>
      <c r="E160" s="24"/>
      <c r="F160" s="24"/>
      <c r="G160" s="24"/>
      <c r="H160" s="66">
        <v>0.362</v>
      </c>
      <c r="I160" s="3" t="s">
        <v>56</v>
      </c>
      <c r="J160" s="24"/>
      <c r="K160" s="24"/>
      <c r="L160" s="36"/>
      <c r="M160" s="30"/>
      <c r="N160" s="26"/>
      <c r="O160" s="30"/>
    </row>
    <row r="161" spans="1:15" ht="30">
      <c r="A161" s="3" t="s">
        <v>74</v>
      </c>
      <c r="B161" s="24"/>
      <c r="C161" s="24"/>
      <c r="D161" s="24"/>
      <c r="E161" s="24"/>
      <c r="F161" s="24"/>
      <c r="G161" s="24"/>
      <c r="H161" s="66">
        <v>0.362</v>
      </c>
      <c r="I161" s="3" t="s">
        <v>56</v>
      </c>
      <c r="J161" s="24"/>
      <c r="K161" s="24"/>
      <c r="L161" s="36"/>
      <c r="M161" s="30"/>
      <c r="N161" s="26"/>
      <c r="O161" s="30"/>
    </row>
    <row r="162" spans="1:15" ht="30">
      <c r="A162" s="3" t="s">
        <v>75</v>
      </c>
      <c r="B162" s="24"/>
      <c r="C162" s="24"/>
      <c r="D162" s="24"/>
      <c r="E162" s="24"/>
      <c r="F162" s="24"/>
      <c r="G162" s="24"/>
      <c r="H162" s="66">
        <v>0.362</v>
      </c>
      <c r="I162" s="3" t="s">
        <v>56</v>
      </c>
      <c r="J162" s="24"/>
      <c r="K162" s="24"/>
      <c r="L162" s="36"/>
      <c r="M162" s="30"/>
      <c r="N162" s="26"/>
      <c r="O162" s="30"/>
    </row>
    <row r="163" spans="1:15" ht="30">
      <c r="A163" s="3" t="s">
        <v>76</v>
      </c>
      <c r="B163" s="24"/>
      <c r="C163" s="24"/>
      <c r="D163" s="24"/>
      <c r="E163" s="24"/>
      <c r="F163" s="24"/>
      <c r="G163" s="24"/>
      <c r="H163" s="66">
        <v>0.362</v>
      </c>
      <c r="I163" s="3" t="s">
        <v>56</v>
      </c>
      <c r="J163" s="24"/>
      <c r="K163" s="24"/>
      <c r="L163" s="36"/>
      <c r="M163" s="30"/>
      <c r="N163" s="26"/>
      <c r="O163" s="30"/>
    </row>
    <row r="164" spans="1:15" ht="2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36"/>
      <c r="M164" s="30"/>
      <c r="N164" s="26"/>
      <c r="O164" s="30"/>
    </row>
    <row r="165" spans="1:15" ht="2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36"/>
      <c r="M165" s="30"/>
      <c r="N165" s="26"/>
      <c r="O165" s="30"/>
    </row>
    <row r="166" spans="1:15" ht="30">
      <c r="A166" s="9" t="s">
        <v>77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36"/>
      <c r="M166" s="30"/>
      <c r="N166" s="26"/>
      <c r="O166" s="30"/>
    </row>
    <row r="167" spans="1:15" ht="2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36"/>
      <c r="M167" s="30"/>
      <c r="N167" s="26"/>
      <c r="O167" s="30"/>
    </row>
    <row r="168" spans="1:15" ht="30">
      <c r="A168" s="3" t="s">
        <v>5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36"/>
      <c r="M168" s="30"/>
      <c r="N168" s="26"/>
      <c r="O168" s="30"/>
    </row>
    <row r="169" spans="1:15" ht="30">
      <c r="A169" s="3" t="s">
        <v>78</v>
      </c>
      <c r="B169" s="24"/>
      <c r="C169" s="24"/>
      <c r="D169" s="24"/>
      <c r="E169" s="24"/>
      <c r="F169" s="24"/>
      <c r="G169" s="24"/>
      <c r="H169" s="11">
        <v>335</v>
      </c>
      <c r="I169" s="3" t="s">
        <v>55</v>
      </c>
      <c r="J169" s="24"/>
      <c r="K169" s="24"/>
      <c r="L169" s="36"/>
      <c r="M169" s="30"/>
      <c r="N169" s="26"/>
      <c r="O169" s="30"/>
    </row>
    <row r="170" spans="1:15" ht="30">
      <c r="A170" s="3" t="s">
        <v>79</v>
      </c>
      <c r="B170" s="24"/>
      <c r="C170" s="24"/>
      <c r="D170" s="24"/>
      <c r="E170" s="24"/>
      <c r="F170" s="24"/>
      <c r="G170" s="24"/>
      <c r="H170" s="11">
        <v>335</v>
      </c>
      <c r="I170" s="3" t="s">
        <v>55</v>
      </c>
      <c r="J170" s="24"/>
      <c r="K170" s="24"/>
      <c r="L170" s="36"/>
      <c r="M170" s="30"/>
      <c r="N170" s="26"/>
      <c r="O170" s="30"/>
    </row>
    <row r="171" spans="1:15" ht="30">
      <c r="A171" s="3" t="s">
        <v>80</v>
      </c>
      <c r="B171" s="24"/>
      <c r="C171" s="24"/>
      <c r="D171" s="24"/>
      <c r="E171" s="24"/>
      <c r="F171" s="24"/>
      <c r="G171" s="24"/>
      <c r="H171" s="11">
        <v>335</v>
      </c>
      <c r="I171" s="3" t="s">
        <v>55</v>
      </c>
      <c r="J171" s="24"/>
      <c r="K171" s="24"/>
      <c r="L171" s="36"/>
      <c r="M171" s="30"/>
      <c r="N171" s="26"/>
      <c r="O171" s="30"/>
    </row>
    <row r="172" spans="1:15" ht="2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36"/>
      <c r="M172" s="30"/>
      <c r="N172" s="26"/>
      <c r="O172" s="30"/>
    </row>
    <row r="173" spans="1:15" ht="30">
      <c r="A173" s="3" t="s">
        <v>19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36"/>
      <c r="M173" s="30"/>
      <c r="N173" s="26"/>
      <c r="O173" s="30"/>
    </row>
    <row r="174" spans="1:15" ht="30">
      <c r="A174" s="3" t="s">
        <v>78</v>
      </c>
      <c r="B174" s="24"/>
      <c r="C174" s="24"/>
      <c r="D174" s="24"/>
      <c r="E174" s="24"/>
      <c r="F174" s="24"/>
      <c r="G174" s="24"/>
      <c r="H174" s="12">
        <v>0.04725</v>
      </c>
      <c r="I174" s="3" t="s">
        <v>56</v>
      </c>
      <c r="J174" s="24"/>
      <c r="K174" s="24"/>
      <c r="L174" s="36"/>
      <c r="M174" s="30"/>
      <c r="N174" s="26"/>
      <c r="O174" s="30"/>
    </row>
    <row r="175" spans="1:15" ht="30">
      <c r="A175" s="3" t="s">
        <v>79</v>
      </c>
      <c r="B175" s="24"/>
      <c r="C175" s="24"/>
      <c r="D175" s="24"/>
      <c r="E175" s="24"/>
      <c r="F175" s="24"/>
      <c r="G175" s="24"/>
      <c r="H175" s="12">
        <v>0.03296</v>
      </c>
      <c r="I175" s="3" t="s">
        <v>56</v>
      </c>
      <c r="J175" s="24"/>
      <c r="K175" s="24"/>
      <c r="L175" s="36"/>
      <c r="M175" s="30"/>
      <c r="N175" s="26"/>
      <c r="O175" s="30"/>
    </row>
    <row r="176" spans="1:15" ht="30">
      <c r="A176" s="3" t="s">
        <v>80</v>
      </c>
      <c r="B176" s="24"/>
      <c r="C176" s="24"/>
      <c r="D176" s="24"/>
      <c r="E176" s="24"/>
      <c r="F176" s="24"/>
      <c r="G176" s="24"/>
      <c r="H176" s="12">
        <v>0.02907</v>
      </c>
      <c r="I176" s="3" t="s">
        <v>56</v>
      </c>
      <c r="J176" s="24"/>
      <c r="K176" s="24"/>
      <c r="L176" s="36"/>
      <c r="M176" s="30"/>
      <c r="N176" s="26"/>
      <c r="O176" s="30"/>
    </row>
    <row r="177" spans="1:15" ht="2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36"/>
      <c r="M177" s="30"/>
      <c r="N177" s="26"/>
      <c r="O177" s="30"/>
    </row>
    <row r="178" spans="1:15" ht="30">
      <c r="A178" s="3" t="s">
        <v>70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36"/>
      <c r="M178" s="30"/>
      <c r="N178" s="26"/>
      <c r="O178" s="30"/>
    </row>
    <row r="179" spans="1:15" ht="30">
      <c r="A179" s="3" t="s">
        <v>71</v>
      </c>
      <c r="B179" s="24"/>
      <c r="C179" s="24"/>
      <c r="D179" s="24"/>
      <c r="E179" s="24"/>
      <c r="F179" s="24"/>
      <c r="G179" s="24"/>
      <c r="H179" s="66">
        <v>0.362</v>
      </c>
      <c r="I179" s="3" t="s">
        <v>56</v>
      </c>
      <c r="J179" s="24"/>
      <c r="K179" s="24"/>
      <c r="L179" s="36"/>
      <c r="M179" s="30"/>
      <c r="N179" s="26"/>
      <c r="O179" s="30"/>
    </row>
    <row r="180" spans="1:15" ht="30">
      <c r="A180" s="3" t="s">
        <v>72</v>
      </c>
      <c r="B180" s="24"/>
      <c r="C180" s="24"/>
      <c r="D180" s="24"/>
      <c r="E180" s="24"/>
      <c r="F180" s="24"/>
      <c r="G180" s="24"/>
      <c r="H180" s="66">
        <v>0.362</v>
      </c>
      <c r="I180" s="3" t="s">
        <v>56</v>
      </c>
      <c r="J180" s="24"/>
      <c r="K180" s="24"/>
      <c r="L180" s="36"/>
      <c r="M180" s="30"/>
      <c r="N180" s="26"/>
      <c r="O180" s="30"/>
    </row>
    <row r="181" spans="1:15" ht="30">
      <c r="A181" s="3" t="s">
        <v>73</v>
      </c>
      <c r="B181" s="24"/>
      <c r="C181" s="24"/>
      <c r="D181" s="24"/>
      <c r="E181" s="24"/>
      <c r="F181" s="24"/>
      <c r="G181" s="24"/>
      <c r="H181" s="66">
        <v>0.362</v>
      </c>
      <c r="I181" s="3" t="s">
        <v>56</v>
      </c>
      <c r="J181" s="24"/>
      <c r="K181" s="24"/>
      <c r="L181" s="36"/>
      <c r="M181" s="30"/>
      <c r="N181" s="26"/>
      <c r="O181" s="30"/>
    </row>
    <row r="182" spans="1:15" ht="30">
      <c r="A182" s="3" t="s">
        <v>74</v>
      </c>
      <c r="B182" s="24"/>
      <c r="C182" s="24"/>
      <c r="D182" s="24"/>
      <c r="E182" s="24"/>
      <c r="F182" s="24"/>
      <c r="G182" s="24"/>
      <c r="H182" s="66">
        <v>0.362</v>
      </c>
      <c r="I182" s="3" t="s">
        <v>56</v>
      </c>
      <c r="J182" s="24"/>
      <c r="K182" s="24"/>
      <c r="L182" s="36"/>
      <c r="M182" s="30"/>
      <c r="N182" s="26"/>
      <c r="O182" s="30"/>
    </row>
    <row r="183" spans="1:15" ht="30">
      <c r="A183" s="3" t="s">
        <v>75</v>
      </c>
      <c r="B183" s="24"/>
      <c r="C183" s="24"/>
      <c r="D183" s="24"/>
      <c r="E183" s="24"/>
      <c r="F183" s="24"/>
      <c r="G183" s="24"/>
      <c r="H183" s="66">
        <v>0.362</v>
      </c>
      <c r="I183" s="3" t="s">
        <v>56</v>
      </c>
      <c r="J183" s="24"/>
      <c r="K183" s="24"/>
      <c r="L183" s="36"/>
      <c r="M183" s="30"/>
      <c r="N183" s="26"/>
      <c r="O183" s="30"/>
    </row>
    <row r="184" spans="1:15" ht="30">
      <c r="A184" s="3" t="s">
        <v>76</v>
      </c>
      <c r="B184" s="24"/>
      <c r="C184" s="24"/>
      <c r="D184" s="24"/>
      <c r="E184" s="24"/>
      <c r="F184" s="24"/>
      <c r="G184" s="24"/>
      <c r="H184" s="66">
        <v>0.362</v>
      </c>
      <c r="I184" s="3" t="s">
        <v>56</v>
      </c>
      <c r="J184" s="24"/>
      <c r="K184" s="24"/>
      <c r="L184" s="36"/>
      <c r="M184" s="30"/>
      <c r="N184" s="26"/>
      <c r="O184" s="30"/>
    </row>
    <row r="185" spans="1:15" ht="2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36"/>
      <c r="M185" s="30"/>
      <c r="N185" s="26"/>
      <c r="O185" s="30"/>
    </row>
    <row r="186" spans="1:15" ht="2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36"/>
      <c r="M186" s="30"/>
      <c r="N186" s="26"/>
      <c r="O186" s="30"/>
    </row>
    <row r="187" spans="1:15" ht="30">
      <c r="A187" s="3" t="s">
        <v>81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36"/>
      <c r="M187" s="30"/>
      <c r="N187" s="26"/>
      <c r="O187" s="30"/>
    </row>
    <row r="188" spans="1:15" ht="30">
      <c r="A188" s="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36"/>
      <c r="M188" s="30"/>
      <c r="N188" s="26"/>
      <c r="O188" s="30"/>
    </row>
    <row r="189" spans="1:15" ht="30">
      <c r="A189" s="3" t="s">
        <v>82</v>
      </c>
      <c r="B189" s="24"/>
      <c r="C189" s="24"/>
      <c r="D189" s="24"/>
      <c r="E189" s="24"/>
      <c r="F189" s="24"/>
      <c r="G189" s="24"/>
      <c r="H189" s="12">
        <v>0.1673</v>
      </c>
      <c r="I189" s="3" t="s">
        <v>83</v>
      </c>
      <c r="J189" s="24"/>
      <c r="K189" s="24"/>
      <c r="L189" s="36"/>
      <c r="M189" s="30"/>
      <c r="N189" s="26"/>
      <c r="O189" s="30"/>
    </row>
    <row r="190" spans="1:15" ht="30">
      <c r="A190" s="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36"/>
      <c r="M190" s="30"/>
      <c r="N190" s="26"/>
      <c r="O190" s="30"/>
    </row>
    <row r="191" spans="1:15" ht="30">
      <c r="A191" s="3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36"/>
      <c r="M191" s="30"/>
      <c r="N191" s="26"/>
      <c r="O191" s="30"/>
    </row>
    <row r="192" spans="1:15" ht="30">
      <c r="A192" s="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36"/>
      <c r="M192" s="30"/>
      <c r="N192" s="26"/>
      <c r="O192" s="30"/>
    </row>
    <row r="193" spans="1:15" ht="30">
      <c r="A193" s="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36"/>
      <c r="M193" s="30"/>
      <c r="N193" s="26"/>
      <c r="O193" s="30"/>
    </row>
    <row r="194" spans="1:15" ht="20.2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36"/>
      <c r="M194" s="30"/>
      <c r="N194" s="26"/>
      <c r="O194" s="30"/>
    </row>
    <row r="195" spans="1:15" ht="30">
      <c r="A195" s="23" t="s">
        <v>138</v>
      </c>
      <c r="B195" s="24"/>
      <c r="C195" s="24"/>
      <c r="D195" s="24"/>
      <c r="E195" s="3" t="s">
        <v>139</v>
      </c>
      <c r="F195" s="24"/>
      <c r="G195" s="24"/>
      <c r="H195" s="24"/>
      <c r="I195" s="24"/>
      <c r="J195" s="24"/>
      <c r="K195" s="24"/>
      <c r="L195" s="36"/>
      <c r="M195" s="30"/>
      <c r="N195" s="26"/>
      <c r="O195" s="30"/>
    </row>
    <row r="196" spans="1:15" ht="30">
      <c r="A196" s="24"/>
      <c r="B196" s="25"/>
      <c r="C196" s="24"/>
      <c r="D196" s="3" t="s">
        <v>140</v>
      </c>
      <c r="E196" s="25"/>
      <c r="F196" s="24"/>
      <c r="G196" s="24"/>
      <c r="H196" s="24"/>
      <c r="I196" s="24"/>
      <c r="J196" s="24"/>
      <c r="K196" s="24"/>
      <c r="L196" s="36"/>
      <c r="M196" s="30"/>
      <c r="N196" s="26"/>
      <c r="O196" s="30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3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30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30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30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30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30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30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36.75">
      <c r="A207" s="3"/>
      <c r="B207" s="3"/>
      <c r="C207" s="3"/>
      <c r="D207" s="3"/>
      <c r="E207" s="3"/>
      <c r="F207" s="14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9"/>
      <c r="G208" s="3"/>
      <c r="H208" s="3"/>
      <c r="I208" s="3"/>
      <c r="J208" s="3"/>
      <c r="K208" s="3"/>
      <c r="L208" s="3"/>
      <c r="M208" s="3"/>
      <c r="N208" s="3"/>
      <c r="O208" s="5" t="s">
        <v>62</v>
      </c>
    </row>
    <row r="209" spans="1:15" ht="30">
      <c r="A209" s="6" t="s">
        <v>1</v>
      </c>
      <c r="B209" s="6"/>
      <c r="C209" s="6"/>
      <c r="D209" s="6"/>
      <c r="E209" s="6"/>
      <c r="F209" s="6"/>
      <c r="G209" s="6"/>
      <c r="H209" s="6"/>
      <c r="I209" s="5"/>
      <c r="J209" s="5"/>
      <c r="K209" s="5"/>
      <c r="L209" s="5"/>
      <c r="M209" s="5"/>
      <c r="N209" s="5"/>
      <c r="O209" s="5"/>
    </row>
    <row r="210" spans="1:15" ht="30">
      <c r="A210" s="6" t="s">
        <v>2</v>
      </c>
      <c r="B210" s="6"/>
      <c r="C210" s="6"/>
      <c r="D210" s="6"/>
      <c r="E210" s="6"/>
      <c r="F210" s="6"/>
      <c r="G210" s="6"/>
      <c r="H210" s="6"/>
      <c r="I210" s="5"/>
      <c r="J210" s="5"/>
      <c r="K210" s="5"/>
      <c r="L210" s="5"/>
      <c r="M210" s="5"/>
      <c r="N210" s="5"/>
      <c r="O210" s="5"/>
    </row>
    <row r="211" spans="1:15" ht="30">
      <c r="A211" s="6" t="s">
        <v>3</v>
      </c>
      <c r="B211" s="6"/>
      <c r="C211" s="6"/>
      <c r="D211" s="6"/>
      <c r="E211" s="6"/>
      <c r="F211" s="6"/>
      <c r="G211" s="6"/>
      <c r="H211" s="6"/>
      <c r="I211" s="5"/>
      <c r="J211" s="5"/>
      <c r="K211" s="5"/>
      <c r="L211" s="5"/>
      <c r="M211" s="5"/>
      <c r="N211" s="5"/>
      <c r="O211" s="5"/>
    </row>
    <row r="212" spans="1:15" ht="30.75" thickBot="1">
      <c r="A212" s="6" t="str">
        <f>+A6</f>
        <v>         SEPTEMBER 2016 </v>
      </c>
      <c r="B212" s="6"/>
      <c r="C212" s="6"/>
      <c r="D212" s="6"/>
      <c r="E212" s="6"/>
      <c r="F212" s="6"/>
      <c r="G212" s="6"/>
      <c r="H212" s="6"/>
      <c r="I212" s="5"/>
      <c r="J212" s="5"/>
      <c r="K212" s="5"/>
      <c r="L212" s="5"/>
      <c r="M212" s="5"/>
      <c r="N212" s="5"/>
      <c r="O212" s="5"/>
    </row>
    <row r="213" spans="1:15" ht="30">
      <c r="A213" s="15"/>
      <c r="B213" s="15"/>
      <c r="C213" s="15"/>
      <c r="D213" s="15"/>
      <c r="E213" s="15"/>
      <c r="F213" s="15"/>
      <c r="G213" s="15"/>
      <c r="H213" s="15"/>
      <c r="I213" s="16"/>
      <c r="J213" s="16"/>
      <c r="K213" s="16"/>
      <c r="L213" s="16"/>
      <c r="M213" s="16"/>
      <c r="N213" s="16"/>
      <c r="O213" s="16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/>
      <c r="B215" s="3"/>
      <c r="C215" s="3"/>
      <c r="D215" s="3"/>
      <c r="E215" s="3"/>
      <c r="F215" s="10" t="s">
        <v>36</v>
      </c>
      <c r="G215" s="3"/>
      <c r="H215" s="10" t="s">
        <v>45</v>
      </c>
      <c r="I215" s="3"/>
      <c r="J215" s="10" t="s">
        <v>50</v>
      </c>
      <c r="K215" s="3"/>
      <c r="L215" s="3"/>
      <c r="M215" s="10" t="s">
        <v>54</v>
      </c>
      <c r="N215" s="5"/>
      <c r="O215" s="5"/>
    </row>
    <row r="216" spans="1:15" ht="30">
      <c r="A216" s="3"/>
      <c r="B216" s="3"/>
      <c r="C216" s="3"/>
      <c r="D216" s="3"/>
      <c r="E216" s="3"/>
      <c r="F216" s="3"/>
      <c r="G216" s="3"/>
      <c r="H216" s="10" t="s">
        <v>46</v>
      </c>
      <c r="I216" s="3"/>
      <c r="J216" s="3"/>
      <c r="K216" s="3"/>
      <c r="L216" s="3"/>
      <c r="M216" s="3"/>
      <c r="N216" s="3"/>
      <c r="O216" s="3"/>
    </row>
    <row r="217" spans="1:15" ht="30">
      <c r="A217" s="3"/>
      <c r="B217" s="3"/>
      <c r="C217" s="3"/>
      <c r="D217" s="3"/>
      <c r="E217" s="3"/>
      <c r="F217" s="10" t="s">
        <v>42</v>
      </c>
      <c r="G217" s="3"/>
      <c r="H217" s="10" t="s">
        <v>47</v>
      </c>
      <c r="I217" s="3"/>
      <c r="J217" s="8"/>
      <c r="K217" s="3"/>
      <c r="L217" s="3"/>
      <c r="M217" s="3"/>
      <c r="N217" s="3"/>
      <c r="O217" s="3"/>
    </row>
    <row r="218" spans="1:15" ht="30">
      <c r="A218" s="3"/>
      <c r="B218" s="3"/>
      <c r="C218" s="3"/>
      <c r="D218" s="3"/>
      <c r="E218" s="3"/>
      <c r="F218" s="19" t="s">
        <v>43</v>
      </c>
      <c r="G218" s="3"/>
      <c r="H218" s="19" t="s">
        <v>43</v>
      </c>
      <c r="I218" s="3"/>
      <c r="J218" s="19" t="s">
        <v>51</v>
      </c>
      <c r="K218" s="3"/>
      <c r="L218" s="3"/>
      <c r="M218" s="19" t="s">
        <v>53</v>
      </c>
      <c r="N218" s="3"/>
      <c r="O218" s="3"/>
    </row>
    <row r="219" spans="1:15" ht="30">
      <c r="A219" s="9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30">
      <c r="A220" s="9" t="s">
        <v>25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30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30">
      <c r="A222" s="3" t="s">
        <v>5</v>
      </c>
      <c r="B222" s="3"/>
      <c r="C222" s="3"/>
      <c r="D222" s="3"/>
      <c r="E222" s="11"/>
      <c r="F222" s="11">
        <v>12.33</v>
      </c>
      <c r="G222" s="3"/>
      <c r="H222" s="17" t="s">
        <v>41</v>
      </c>
      <c r="I222" s="3"/>
      <c r="J222" s="17" t="s">
        <v>41</v>
      </c>
      <c r="K222" s="3"/>
      <c r="L222" s="3"/>
      <c r="M222" s="11">
        <f>SUM(F222:J222)</f>
        <v>12.33</v>
      </c>
      <c r="N222" s="3" t="s">
        <v>55</v>
      </c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3" t="s">
        <v>26</v>
      </c>
      <c r="B224" s="3"/>
      <c r="C224" s="3"/>
      <c r="D224" s="3"/>
      <c r="E224" s="13"/>
      <c r="F224" s="12">
        <v>0.05032</v>
      </c>
      <c r="G224" s="12"/>
      <c r="H224" s="12">
        <v>0.2591</v>
      </c>
      <c r="I224" s="3"/>
      <c r="J224" s="12">
        <v>0.28446</v>
      </c>
      <c r="K224" s="3"/>
      <c r="L224" s="3"/>
      <c r="M224" s="12">
        <f>SUM(F224:J224)</f>
        <v>0.59388</v>
      </c>
      <c r="N224" s="3" t="s">
        <v>56</v>
      </c>
      <c r="O224" s="3"/>
    </row>
    <row r="225" spans="1:15" ht="30">
      <c r="A225" s="3"/>
      <c r="B225" s="3"/>
      <c r="C225" s="3"/>
      <c r="D225" s="3"/>
      <c r="E225" s="3"/>
      <c r="F225" s="12"/>
      <c r="G225" s="12"/>
      <c r="H225" s="3"/>
      <c r="I225" s="3"/>
      <c r="J225" s="12"/>
      <c r="K225" s="12"/>
      <c r="L225" s="3"/>
      <c r="M225" s="12"/>
      <c r="N225" s="12"/>
      <c r="O225" s="3"/>
    </row>
    <row r="226" spans="1:15" ht="30">
      <c r="A226" s="3" t="s">
        <v>27</v>
      </c>
      <c r="B226" s="3"/>
      <c r="C226" s="3"/>
      <c r="D226" s="3"/>
      <c r="E226" s="3"/>
      <c r="F226" s="12"/>
      <c r="G226" s="12"/>
      <c r="H226" s="3"/>
      <c r="I226" s="3"/>
      <c r="J226" s="12"/>
      <c r="K226" s="12"/>
      <c r="L226" s="3"/>
      <c r="M226" s="11">
        <f>M224*1.2667</f>
        <v>0.7522677959999999</v>
      </c>
      <c r="N226" s="3" t="s">
        <v>57</v>
      </c>
      <c r="O226" s="3"/>
    </row>
    <row r="227" spans="1:15" ht="3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12"/>
      <c r="L227" s="3"/>
      <c r="M227" s="3"/>
      <c r="N227" s="12"/>
      <c r="O227" s="3"/>
    </row>
    <row r="228" spans="1:15" ht="30">
      <c r="A228" s="3" t="s">
        <v>28</v>
      </c>
      <c r="B228" s="3"/>
      <c r="C228" s="3"/>
      <c r="D228" s="3"/>
      <c r="E228" s="3"/>
      <c r="F228" s="3"/>
      <c r="G228" s="3"/>
      <c r="H228" s="3"/>
      <c r="I228" s="3"/>
      <c r="J228" s="3"/>
      <c r="K228" s="12"/>
      <c r="L228" s="3"/>
      <c r="M228" s="18">
        <v>0.0173</v>
      </c>
      <c r="N228" s="3" t="s">
        <v>55</v>
      </c>
      <c r="O228" s="3"/>
    </row>
    <row r="229" spans="1:15" ht="30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30">
      <c r="A231" s="9" t="s">
        <v>29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 t="s">
        <v>5</v>
      </c>
      <c r="B233" s="3"/>
      <c r="C233" s="3"/>
      <c r="D233" s="3"/>
      <c r="E233" s="11"/>
      <c r="F233" s="11">
        <v>12.33</v>
      </c>
      <c r="G233" s="3"/>
      <c r="H233" s="17" t="s">
        <v>41</v>
      </c>
      <c r="I233" s="3"/>
      <c r="J233" s="17" t="s">
        <v>41</v>
      </c>
      <c r="K233" s="3"/>
      <c r="L233" s="3"/>
      <c r="M233" s="11">
        <f>SUM(F233:J233)</f>
        <v>12.33</v>
      </c>
      <c r="N233" s="3" t="s">
        <v>55</v>
      </c>
      <c r="O233" s="3"/>
    </row>
    <row r="234" spans="1:15" ht="30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12"/>
      <c r="L234" s="3"/>
      <c r="M234" s="3"/>
      <c r="N234" s="12"/>
      <c r="O234" s="3"/>
    </row>
    <row r="235" spans="1:15" ht="30">
      <c r="A235" s="3" t="s">
        <v>26</v>
      </c>
      <c r="B235" s="3"/>
      <c r="C235" s="3"/>
      <c r="D235" s="3"/>
      <c r="E235" s="13"/>
      <c r="F235" s="12">
        <f>F224</f>
        <v>0.05032</v>
      </c>
      <c r="G235" s="12"/>
      <c r="H235" s="17" t="s">
        <v>41</v>
      </c>
      <c r="I235" s="3"/>
      <c r="J235" s="12">
        <f>J224</f>
        <v>0.28446</v>
      </c>
      <c r="K235" s="3"/>
      <c r="L235" s="3"/>
      <c r="M235" s="12">
        <f>SUM(F235:J235)</f>
        <v>0.33477999999999997</v>
      </c>
      <c r="N235" s="3" t="s">
        <v>56</v>
      </c>
      <c r="O235" s="3"/>
    </row>
    <row r="236" spans="1:15" ht="30">
      <c r="A236" s="3"/>
      <c r="B236" s="3"/>
      <c r="C236" s="3"/>
      <c r="D236" s="3"/>
      <c r="E236" s="12"/>
      <c r="F236" s="12"/>
      <c r="G236" s="12"/>
      <c r="H236" s="3"/>
      <c r="I236" s="3"/>
      <c r="J236" s="12"/>
      <c r="K236" s="3"/>
      <c r="L236" s="3"/>
      <c r="M236" s="12"/>
      <c r="N236" s="3"/>
      <c r="O236" s="12"/>
    </row>
    <row r="237" spans="1:15" ht="30">
      <c r="A237" s="3" t="s">
        <v>27</v>
      </c>
      <c r="B237" s="3"/>
      <c r="C237" s="3"/>
      <c r="D237" s="3"/>
      <c r="E237" s="3"/>
      <c r="F237" s="12"/>
      <c r="G237" s="12"/>
      <c r="H237" s="3"/>
      <c r="I237" s="3"/>
      <c r="J237" s="12"/>
      <c r="K237" s="12"/>
      <c r="L237" s="3"/>
      <c r="M237" s="11">
        <f>M235*1.2667</f>
        <v>0.4240658259999999</v>
      </c>
      <c r="N237" s="3" t="s">
        <v>57</v>
      </c>
      <c r="O237" s="3"/>
    </row>
    <row r="238" spans="1:15" ht="30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3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3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30">
      <c r="A241" s="9" t="s">
        <v>30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30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30">
      <c r="A243" s="3" t="s">
        <v>5</v>
      </c>
      <c r="B243" s="3"/>
      <c r="C243" s="3"/>
      <c r="D243" s="3"/>
      <c r="E243" s="11"/>
      <c r="F243" s="11">
        <v>330</v>
      </c>
      <c r="G243" s="3"/>
      <c r="H243" s="17" t="s">
        <v>41</v>
      </c>
      <c r="I243" s="3"/>
      <c r="J243" s="17" t="s">
        <v>41</v>
      </c>
      <c r="K243" s="3"/>
      <c r="L243" s="3"/>
      <c r="M243" s="11">
        <f>SUM(F243:J243)</f>
        <v>330</v>
      </c>
      <c r="N243" s="3" t="s">
        <v>55</v>
      </c>
      <c r="O243" s="3"/>
    </row>
    <row r="244" spans="1:15" ht="30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30">
      <c r="A245" s="3" t="s">
        <v>31</v>
      </c>
      <c r="B245" s="3"/>
      <c r="C245" s="3"/>
      <c r="D245" s="3"/>
      <c r="E245" s="3"/>
      <c r="F245" s="12">
        <v>0.05034</v>
      </c>
      <c r="G245" s="3"/>
      <c r="H245" s="12">
        <v>0.2591</v>
      </c>
      <c r="I245" s="3"/>
      <c r="J245" s="12">
        <f>ROUND(((((J95)/365)*12)+J97),5)</f>
        <v>0.0503</v>
      </c>
      <c r="K245" s="3"/>
      <c r="L245" s="3"/>
      <c r="M245" s="12">
        <f>SUM(F245:J245)</f>
        <v>0.35974</v>
      </c>
      <c r="N245" s="3" t="s">
        <v>56</v>
      </c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3" t="s">
        <v>26</v>
      </c>
      <c r="B247" s="3"/>
      <c r="C247" s="3"/>
      <c r="D247" s="3"/>
      <c r="E247" s="13"/>
      <c r="F247" s="3"/>
      <c r="G247" s="12"/>
      <c r="H247" s="3"/>
      <c r="I247" s="3"/>
      <c r="J247" s="12">
        <f>+J101</f>
        <v>0.23416</v>
      </c>
      <c r="K247" s="3"/>
      <c r="L247" s="3"/>
      <c r="M247" s="12">
        <f>(J247)</f>
        <v>0.23416</v>
      </c>
      <c r="N247" s="3" t="s">
        <v>56</v>
      </c>
      <c r="O247" s="3"/>
    </row>
    <row r="248" spans="1:15" ht="30">
      <c r="A248" s="3"/>
      <c r="B248" s="3"/>
      <c r="C248" s="3"/>
      <c r="D248" s="3"/>
      <c r="E248" s="3"/>
      <c r="F248" s="12"/>
      <c r="G248" s="12"/>
      <c r="H248" s="3"/>
      <c r="I248" s="3"/>
      <c r="J248" s="12"/>
      <c r="K248" s="12"/>
      <c r="L248" s="3"/>
      <c r="M248" s="12"/>
      <c r="N248" s="12"/>
      <c r="O248" s="3"/>
    </row>
    <row r="249" spans="1:15" ht="30">
      <c r="A249" s="3" t="s">
        <v>32</v>
      </c>
      <c r="B249" s="3"/>
      <c r="C249" s="3"/>
      <c r="D249" s="3"/>
      <c r="E249" s="3"/>
      <c r="F249" s="12"/>
      <c r="G249" s="12"/>
      <c r="H249" s="3"/>
      <c r="I249" s="3"/>
      <c r="J249" s="12"/>
      <c r="K249" s="12"/>
      <c r="L249" s="3"/>
      <c r="M249" s="11">
        <f>(M245+M247)*1.2667</f>
        <v>0.75229313</v>
      </c>
      <c r="N249" s="3" t="s">
        <v>57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28</v>
      </c>
      <c r="B251" s="3"/>
      <c r="C251" s="3"/>
      <c r="D251" s="3"/>
      <c r="E251" s="3"/>
      <c r="F251" s="3"/>
      <c r="G251" s="3"/>
      <c r="H251" s="3"/>
      <c r="I251" s="3"/>
      <c r="J251" s="3"/>
      <c r="K251" s="12"/>
      <c r="L251" s="3"/>
      <c r="M251" s="18">
        <v>0.0173</v>
      </c>
      <c r="N251" s="3" t="s">
        <v>55</v>
      </c>
      <c r="O251" s="3"/>
    </row>
    <row r="252" spans="1:15" ht="30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30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30">
      <c r="A254" s="9" t="s">
        <v>33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30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30">
      <c r="A256" s="3" t="s">
        <v>5</v>
      </c>
      <c r="B256" s="3"/>
      <c r="C256" s="3"/>
      <c r="D256" s="3"/>
      <c r="E256" s="11"/>
      <c r="F256" s="11">
        <f>F243</f>
        <v>330</v>
      </c>
      <c r="G256" s="3"/>
      <c r="H256" s="17" t="s">
        <v>41</v>
      </c>
      <c r="I256" s="3"/>
      <c r="J256" s="17" t="s">
        <v>41</v>
      </c>
      <c r="K256" s="3"/>
      <c r="L256" s="3"/>
      <c r="M256" s="11">
        <f>SUM(F256:J256)</f>
        <v>330</v>
      </c>
      <c r="N256" s="3" t="s">
        <v>55</v>
      </c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12"/>
      <c r="L257" s="3"/>
      <c r="M257" s="3"/>
      <c r="N257" s="12"/>
      <c r="O257" s="3"/>
    </row>
    <row r="258" spans="1:15" ht="30">
      <c r="A258" s="3" t="s">
        <v>31</v>
      </c>
      <c r="B258" s="3"/>
      <c r="C258" s="3"/>
      <c r="D258" s="3"/>
      <c r="E258" s="3"/>
      <c r="F258" s="12">
        <v>0.05334</v>
      </c>
      <c r="G258" s="3"/>
      <c r="H258" s="17" t="s">
        <v>41</v>
      </c>
      <c r="I258" s="3"/>
      <c r="J258" s="12">
        <f>(J245)</f>
        <v>0.0503</v>
      </c>
      <c r="K258" s="12"/>
      <c r="L258" s="3"/>
      <c r="M258" s="12">
        <f>(F258+J258)</f>
        <v>0.10364</v>
      </c>
      <c r="N258" s="3" t="s">
        <v>56</v>
      </c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12"/>
      <c r="L259" s="3"/>
      <c r="M259" s="3"/>
      <c r="N259" s="12"/>
      <c r="O259" s="3"/>
    </row>
    <row r="260" spans="1:15" ht="30">
      <c r="A260" s="3" t="s">
        <v>26</v>
      </c>
      <c r="B260" s="3"/>
      <c r="C260" s="3"/>
      <c r="D260" s="3"/>
      <c r="E260" s="13"/>
      <c r="F260" s="12"/>
      <c r="G260" s="12"/>
      <c r="H260" s="17" t="s">
        <v>41</v>
      </c>
      <c r="I260" s="3"/>
      <c r="J260" s="12">
        <f>J247</f>
        <v>0.23416</v>
      </c>
      <c r="K260" s="3"/>
      <c r="L260" s="3"/>
      <c r="M260" s="12">
        <f>SUM(F260:J260)</f>
        <v>0.23416</v>
      </c>
      <c r="N260" s="3" t="s">
        <v>56</v>
      </c>
      <c r="O260" s="3"/>
    </row>
    <row r="261" spans="1:15" ht="30">
      <c r="A261" s="3"/>
      <c r="B261" s="3"/>
      <c r="C261" s="3"/>
      <c r="D261" s="3"/>
      <c r="E261" s="12"/>
      <c r="F261" s="12"/>
      <c r="G261" s="12"/>
      <c r="H261" s="3"/>
      <c r="I261" s="3"/>
      <c r="J261" s="12"/>
      <c r="K261" s="3"/>
      <c r="L261" s="3"/>
      <c r="M261" s="12"/>
      <c r="N261" s="3"/>
      <c r="O261" s="12"/>
    </row>
    <row r="262" spans="1:15" ht="30">
      <c r="A262" s="3" t="s">
        <v>32</v>
      </c>
      <c r="B262" s="3"/>
      <c r="C262" s="3"/>
      <c r="D262" s="3"/>
      <c r="E262" s="3"/>
      <c r="F262" s="12"/>
      <c r="G262" s="12"/>
      <c r="H262" s="3"/>
      <c r="I262" s="3"/>
      <c r="J262" s="12"/>
      <c r="K262" s="12"/>
      <c r="L262" s="3"/>
      <c r="M262" s="11">
        <f>ROUND((M258+M260)*1.2667,5)</f>
        <v>0.42789</v>
      </c>
      <c r="N262" s="3" t="s">
        <v>57</v>
      </c>
      <c r="O262" s="3"/>
    </row>
    <row r="263" spans="1:15" ht="30">
      <c r="A263" s="3"/>
      <c r="B263" s="3"/>
      <c r="C263" s="3"/>
      <c r="D263" s="3"/>
      <c r="E263" s="3"/>
      <c r="F263" s="12"/>
      <c r="G263" s="12"/>
      <c r="H263" s="3"/>
      <c r="I263" s="3"/>
      <c r="J263" s="12"/>
      <c r="K263" s="12"/>
      <c r="L263" s="3"/>
      <c r="M263" s="11"/>
      <c r="N263" s="3"/>
      <c r="O263" s="3"/>
    </row>
    <row r="264" spans="1:15" ht="30">
      <c r="A264" s="3"/>
      <c r="B264" s="3"/>
      <c r="C264" s="3"/>
      <c r="D264" s="3"/>
      <c r="E264" s="3"/>
      <c r="F264" s="12"/>
      <c r="G264" s="12"/>
      <c r="H264" s="3"/>
      <c r="I264" s="3"/>
      <c r="J264" s="12"/>
      <c r="K264" s="12"/>
      <c r="L264" s="3"/>
      <c r="M264" s="11"/>
      <c r="N264" s="3"/>
      <c r="O264" s="3"/>
    </row>
    <row r="265" spans="1:15" ht="30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23" t="s">
        <v>124</v>
      </c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64" t="s">
        <v>125</v>
      </c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64" t="s">
        <v>34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64" t="s">
        <v>35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20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30">
      <c r="A271" s="4"/>
      <c r="B271" s="3"/>
      <c r="C271" s="3"/>
      <c r="D271" s="3"/>
      <c r="E271" s="3"/>
      <c r="F271" s="3" t="str">
        <f>+F75</f>
        <v>This Filing Effective With the Billing Month of September 2016</v>
      </c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30">
      <c r="A272" s="3"/>
      <c r="B272" s="3"/>
      <c r="C272" s="3"/>
      <c r="D272" s="3"/>
      <c r="E272" s="3"/>
      <c r="F272" s="3" t="str">
        <f>+F140</f>
        <v>Superseding Filing Effective With the Billing Month of  June 2016</v>
      </c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30">
      <c r="A273" s="3" t="str">
        <f>+A139</f>
        <v>FILED 08-01-16</v>
      </c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30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30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36.75">
      <c r="A276" s="3"/>
      <c r="B276" s="3"/>
      <c r="C276" s="3"/>
      <c r="D276" s="3"/>
      <c r="E276" s="3"/>
      <c r="F276" s="14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30">
      <c r="A277" s="3"/>
      <c r="B277" s="3"/>
      <c r="C277" s="3"/>
      <c r="D277" s="3"/>
      <c r="E277" s="3"/>
      <c r="F277" s="9"/>
      <c r="G277" s="3"/>
      <c r="H277" s="3"/>
      <c r="I277" s="3"/>
      <c r="J277" s="3"/>
      <c r="K277" s="3"/>
      <c r="L277" s="3"/>
      <c r="M277" s="3"/>
      <c r="N277" s="3"/>
      <c r="O277" s="5" t="s">
        <v>58</v>
      </c>
    </row>
    <row r="278" spans="1:15" ht="30">
      <c r="A278" s="6" t="s">
        <v>1</v>
      </c>
      <c r="B278" s="6"/>
      <c r="C278" s="6"/>
      <c r="D278" s="6"/>
      <c r="E278" s="6"/>
      <c r="F278" s="6"/>
      <c r="G278" s="6"/>
      <c r="H278" s="6"/>
      <c r="I278" s="5"/>
      <c r="J278" s="5"/>
      <c r="K278" s="5"/>
      <c r="L278" s="5"/>
      <c r="M278" s="5"/>
      <c r="N278" s="5"/>
      <c r="O278" s="5"/>
    </row>
    <row r="279" spans="1:15" ht="30">
      <c r="A279" s="6" t="s">
        <v>2</v>
      </c>
      <c r="B279" s="6"/>
      <c r="C279" s="6"/>
      <c r="D279" s="6"/>
      <c r="E279" s="6"/>
      <c r="F279" s="6"/>
      <c r="G279" s="6"/>
      <c r="H279" s="6"/>
      <c r="I279" s="5"/>
      <c r="J279" s="5"/>
      <c r="K279" s="5"/>
      <c r="L279" s="5"/>
      <c r="M279" s="5"/>
      <c r="N279" s="5"/>
      <c r="O279" s="5"/>
    </row>
    <row r="280" spans="1:15" ht="30">
      <c r="A280" s="6" t="s">
        <v>3</v>
      </c>
      <c r="B280" s="6"/>
      <c r="C280" s="6"/>
      <c r="D280" s="6"/>
      <c r="E280" s="6"/>
      <c r="F280" s="6"/>
      <c r="G280" s="6"/>
      <c r="H280" s="6"/>
      <c r="I280" s="5"/>
      <c r="J280" s="5"/>
      <c r="K280" s="5"/>
      <c r="L280" s="5"/>
      <c r="M280" s="5"/>
      <c r="N280" s="5"/>
      <c r="O280" s="5"/>
    </row>
    <row r="281" spans="1:15" ht="30.75" thickBot="1">
      <c r="A281" s="6" t="str">
        <f>+A6</f>
        <v>         SEPTEMBER 2016 </v>
      </c>
      <c r="B281" s="6"/>
      <c r="C281" s="6"/>
      <c r="D281" s="6"/>
      <c r="E281" s="6"/>
      <c r="F281" s="6"/>
      <c r="G281" s="6"/>
      <c r="H281" s="6"/>
      <c r="I281" s="5"/>
      <c r="J281" s="5"/>
      <c r="K281" s="5"/>
      <c r="L281" s="5"/>
      <c r="M281" s="5"/>
      <c r="N281" s="5"/>
      <c r="O281" s="5"/>
    </row>
    <row r="282" spans="1:15" ht="30">
      <c r="A282" s="15"/>
      <c r="B282" s="15"/>
      <c r="C282" s="15"/>
      <c r="D282" s="15"/>
      <c r="E282" s="15"/>
      <c r="F282" s="15"/>
      <c r="G282" s="15"/>
      <c r="H282" s="15"/>
      <c r="I282" s="16"/>
      <c r="J282" s="16"/>
      <c r="K282" s="16"/>
      <c r="L282" s="16"/>
      <c r="M282" s="16"/>
      <c r="N282" s="16"/>
      <c r="O282" s="16"/>
    </row>
    <row r="283" spans="1:15" ht="30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30">
      <c r="A284" s="3"/>
      <c r="B284" s="3"/>
      <c r="C284" s="3"/>
      <c r="D284" s="3"/>
      <c r="E284" s="3"/>
      <c r="F284" s="10" t="s">
        <v>36</v>
      </c>
      <c r="G284" s="3"/>
      <c r="H284" s="3"/>
      <c r="I284" s="3"/>
      <c r="J284" s="10" t="s">
        <v>45</v>
      </c>
      <c r="K284" s="3"/>
      <c r="L284" s="3"/>
      <c r="M284" s="10" t="s">
        <v>52</v>
      </c>
      <c r="N284" s="5"/>
      <c r="O284" s="5"/>
    </row>
    <row r="285" spans="1:15" ht="30">
      <c r="A285" s="3"/>
      <c r="B285" s="3"/>
      <c r="C285" s="3"/>
      <c r="D285" s="3"/>
      <c r="E285" s="3"/>
      <c r="F285" s="10" t="s">
        <v>37</v>
      </c>
      <c r="G285" s="3"/>
      <c r="H285" s="3"/>
      <c r="I285" s="3"/>
      <c r="J285" s="10" t="s">
        <v>49</v>
      </c>
      <c r="K285" s="3"/>
      <c r="L285" s="3"/>
      <c r="M285" s="10" t="s">
        <v>53</v>
      </c>
      <c r="N285" s="3"/>
      <c r="O285" s="3"/>
    </row>
    <row r="286" spans="1:15" ht="30">
      <c r="A286" s="3"/>
      <c r="B286" s="3"/>
      <c r="C286" s="3"/>
      <c r="D286" s="3"/>
      <c r="E286" s="3"/>
      <c r="F286" s="3"/>
      <c r="G286" s="3"/>
      <c r="H286" s="3"/>
      <c r="I286" s="3"/>
      <c r="J286" s="8"/>
      <c r="K286" s="3"/>
      <c r="L286" s="3"/>
      <c r="M286" s="3"/>
      <c r="N286" s="3"/>
      <c r="O286" s="3"/>
    </row>
    <row r="287" spans="1:15" ht="24.75" customHeight="1">
      <c r="A287" s="3"/>
      <c r="B287" s="3"/>
      <c r="C287" s="3"/>
      <c r="D287" s="3"/>
      <c r="E287" s="3"/>
      <c r="F287" s="8"/>
      <c r="G287" s="3"/>
      <c r="H287" s="8"/>
      <c r="I287" s="3"/>
      <c r="J287" s="8"/>
      <c r="K287" s="3"/>
      <c r="L287" s="3"/>
      <c r="M287" s="8"/>
      <c r="N287" s="3"/>
      <c r="O287" s="3"/>
    </row>
    <row r="288" spans="1:15" ht="24.75" customHeight="1">
      <c r="A288" s="9" t="s">
        <v>60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24.75" customHeight="1">
      <c r="A289" s="9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24.75" customHeight="1">
      <c r="A290" s="3" t="s">
        <v>5</v>
      </c>
      <c r="B290" s="3"/>
      <c r="C290" s="3"/>
      <c r="D290" s="3"/>
      <c r="E290" s="3"/>
      <c r="F290" s="11">
        <v>407.61</v>
      </c>
      <c r="G290" s="3"/>
      <c r="H290" s="3"/>
      <c r="I290" s="3"/>
      <c r="J290" s="10" t="s">
        <v>41</v>
      </c>
      <c r="K290" s="3"/>
      <c r="L290" s="3"/>
      <c r="M290" s="11">
        <f>SUM(F290:J290)</f>
        <v>407.61</v>
      </c>
      <c r="N290" s="3"/>
      <c r="O290" s="3" t="s">
        <v>55</v>
      </c>
    </row>
    <row r="291" spans="1:15" ht="24.75" customHeight="1">
      <c r="A291" s="3"/>
      <c r="B291" s="3"/>
      <c r="C291" s="3"/>
      <c r="D291" s="3"/>
      <c r="E291" s="11"/>
      <c r="F291" s="11"/>
      <c r="G291" s="3"/>
      <c r="H291" s="12"/>
      <c r="I291" s="3"/>
      <c r="J291" s="12"/>
      <c r="K291" s="3"/>
      <c r="L291" s="3"/>
      <c r="M291" s="11"/>
      <c r="N291" s="3"/>
      <c r="O291" s="3"/>
    </row>
    <row r="292" spans="1:15" ht="24.75" customHeight="1">
      <c r="A292" s="3" t="s">
        <v>17</v>
      </c>
      <c r="B292" s="3"/>
      <c r="C292" s="3"/>
      <c r="D292" s="3"/>
      <c r="E292" s="3"/>
      <c r="F292" s="10" t="s">
        <v>41</v>
      </c>
      <c r="G292" s="3"/>
      <c r="H292" s="3"/>
      <c r="I292" s="3"/>
      <c r="J292" s="12">
        <v>0.16505</v>
      </c>
      <c r="K292" s="3"/>
      <c r="L292" s="3"/>
      <c r="M292" s="12">
        <f>SUM(F292:J292)</f>
        <v>0.16505</v>
      </c>
      <c r="N292" s="3"/>
      <c r="O292" s="3" t="s">
        <v>56</v>
      </c>
    </row>
    <row r="293" spans="1:15" ht="24.75" customHeight="1">
      <c r="A293" s="3"/>
      <c r="B293" s="3"/>
      <c r="C293" s="3"/>
      <c r="D293" s="3"/>
      <c r="E293" s="13"/>
      <c r="F293" s="12"/>
      <c r="G293" s="12"/>
      <c r="H293" s="13"/>
      <c r="I293" s="3"/>
      <c r="J293" s="12"/>
      <c r="K293" s="3"/>
      <c r="L293" s="3"/>
      <c r="M293" s="12"/>
      <c r="N293" s="3"/>
      <c r="O293" s="3"/>
    </row>
    <row r="294" spans="1:15" ht="24.75" customHeight="1">
      <c r="A294" s="3" t="s">
        <v>19</v>
      </c>
      <c r="B294" s="3"/>
      <c r="C294" s="3"/>
      <c r="D294" s="3"/>
      <c r="E294" s="3"/>
      <c r="F294" s="12">
        <v>0.03457</v>
      </c>
      <c r="G294" s="3"/>
      <c r="H294" s="3"/>
      <c r="I294" s="3"/>
      <c r="J294" s="10" t="s">
        <v>41</v>
      </c>
      <c r="K294" s="12"/>
      <c r="L294" s="3"/>
      <c r="M294" s="12">
        <f>SUM(F294:J294)</f>
        <v>0.03457</v>
      </c>
      <c r="N294" s="12"/>
      <c r="O294" s="3" t="s">
        <v>56</v>
      </c>
    </row>
    <row r="295" spans="1:15" ht="24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12"/>
      <c r="L295" s="3"/>
      <c r="M295" s="18"/>
      <c r="N295" s="3"/>
      <c r="O295" s="3"/>
    </row>
    <row r="296" spans="1:15" ht="24.75" customHeight="1">
      <c r="A296" s="3" t="s">
        <v>20</v>
      </c>
      <c r="B296" s="3"/>
      <c r="C296" s="3"/>
      <c r="D296" s="3"/>
      <c r="E296" s="3"/>
      <c r="F296" s="10" t="s">
        <v>41</v>
      </c>
      <c r="G296" s="3"/>
      <c r="H296" s="3"/>
      <c r="I296" s="3"/>
      <c r="J296" s="12">
        <f>+J260</f>
        <v>0.23416</v>
      </c>
      <c r="K296" s="3"/>
      <c r="L296" s="3"/>
      <c r="M296" s="12">
        <f>SUM(F296:J296)</f>
        <v>0.23416</v>
      </c>
      <c r="N296" s="3"/>
      <c r="O296" s="3" t="s">
        <v>56</v>
      </c>
    </row>
    <row r="297" spans="1:15" ht="24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24.75" customHeight="1">
      <c r="A298" s="3" t="s">
        <v>61</v>
      </c>
      <c r="B298" s="3"/>
      <c r="C298" s="3"/>
      <c r="D298" s="3"/>
      <c r="E298" s="3"/>
      <c r="F298" s="10" t="s">
        <v>41</v>
      </c>
      <c r="G298" s="3"/>
      <c r="H298" s="3"/>
      <c r="I298" s="3"/>
      <c r="J298" s="11">
        <v>1.5</v>
      </c>
      <c r="K298" s="3"/>
      <c r="L298" s="3"/>
      <c r="M298" s="11">
        <f>+J298</f>
        <v>1.5</v>
      </c>
      <c r="N298" s="3"/>
      <c r="O298" s="3" t="s">
        <v>56</v>
      </c>
    </row>
    <row r="299" spans="1:15" ht="24.75" customHeight="1">
      <c r="A299" s="9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24.75" customHeight="1">
      <c r="A300" s="3"/>
      <c r="B300" s="3"/>
      <c r="C300" s="3"/>
      <c r="D300" s="3"/>
      <c r="E300" s="11"/>
      <c r="F300" s="11"/>
      <c r="G300" s="3"/>
      <c r="H300" s="12"/>
      <c r="I300" s="3"/>
      <c r="J300" s="12"/>
      <c r="K300" s="3"/>
      <c r="L300" s="3"/>
      <c r="M300" s="11"/>
      <c r="N300" s="3"/>
      <c r="O300" s="3"/>
    </row>
    <row r="301" spans="1:15" ht="24.75" customHeight="1">
      <c r="A301" s="3"/>
      <c r="B301" s="3"/>
      <c r="C301" s="3"/>
      <c r="D301" s="3"/>
      <c r="E301" s="3"/>
      <c r="F301" s="11"/>
      <c r="G301" s="3"/>
      <c r="H301" s="3"/>
      <c r="I301" s="3"/>
      <c r="J301" s="10"/>
      <c r="K301" s="12"/>
      <c r="L301" s="3"/>
      <c r="M301" s="11"/>
      <c r="N301" s="12"/>
      <c r="O301" s="3"/>
    </row>
    <row r="302" spans="1:15" ht="24.75" customHeight="1">
      <c r="A302" s="3"/>
      <c r="B302" s="3"/>
      <c r="C302" s="3"/>
      <c r="D302" s="3"/>
      <c r="E302" s="13"/>
      <c r="F302" s="12"/>
      <c r="G302" s="12"/>
      <c r="H302" s="12"/>
      <c r="I302" s="3"/>
      <c r="J302" s="12"/>
      <c r="K302" s="3"/>
      <c r="L302" s="3"/>
      <c r="M302" s="12"/>
      <c r="N302" s="3"/>
      <c r="O302" s="3"/>
    </row>
    <row r="303" spans="1:15" ht="24.75" customHeight="1">
      <c r="A303" s="3"/>
      <c r="B303" s="3"/>
      <c r="C303" s="3"/>
      <c r="D303" s="3"/>
      <c r="E303" s="12"/>
      <c r="F303" s="12"/>
      <c r="G303" s="12"/>
      <c r="H303" s="3"/>
      <c r="I303" s="3"/>
      <c r="J303" s="12"/>
      <c r="K303" s="3"/>
      <c r="L303" s="3"/>
      <c r="M303" s="12"/>
      <c r="N303" s="3"/>
      <c r="O303" s="12"/>
    </row>
    <row r="304" spans="1:15" ht="24.75" customHeight="1">
      <c r="A304" s="3"/>
      <c r="B304" s="3"/>
      <c r="C304" s="3"/>
      <c r="D304" s="3"/>
      <c r="E304" s="3"/>
      <c r="F304" s="12"/>
      <c r="G304" s="12"/>
      <c r="H304" s="3"/>
      <c r="I304" s="3"/>
      <c r="J304" s="12"/>
      <c r="K304" s="12"/>
      <c r="L304" s="3"/>
      <c r="M304" s="12"/>
      <c r="N304" s="3"/>
      <c r="O304" s="3"/>
    </row>
    <row r="305" spans="1:15" ht="24.75" customHeight="1">
      <c r="A305" s="3"/>
      <c r="B305" s="3"/>
      <c r="C305" s="3"/>
      <c r="D305" s="3"/>
      <c r="E305" s="3"/>
      <c r="F305" s="10"/>
      <c r="G305" s="3"/>
      <c r="H305" s="3"/>
      <c r="I305" s="3"/>
      <c r="J305" s="12"/>
      <c r="K305" s="3"/>
      <c r="L305" s="3"/>
      <c r="M305" s="12"/>
      <c r="N305" s="3"/>
      <c r="O305" s="3"/>
    </row>
    <row r="306" spans="1:15" ht="24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24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24.75" customHeight="1">
      <c r="A308" s="3"/>
      <c r="B308" s="3"/>
      <c r="C308" s="3"/>
      <c r="D308" s="3"/>
      <c r="E308" s="3"/>
      <c r="F308" s="3"/>
      <c r="G308" s="3"/>
      <c r="H308" s="3"/>
      <c r="I308" s="3"/>
      <c r="J308" s="10"/>
      <c r="K308" s="3"/>
      <c r="L308" s="3"/>
      <c r="M308" s="12"/>
      <c r="N308" s="3"/>
      <c r="O308" s="3"/>
    </row>
    <row r="309" spans="1:15" ht="24.75" customHeight="1">
      <c r="A309" s="3" t="str">
        <f>+A273</f>
        <v>FILED 08-01-16</v>
      </c>
      <c r="B309" s="3"/>
      <c r="C309" s="3"/>
      <c r="D309" s="3"/>
      <c r="E309" s="3"/>
      <c r="F309" s="12" t="str">
        <f>+F271</f>
        <v>This Filing Effective With the Billing Month of September 2016</v>
      </c>
      <c r="G309" s="3"/>
      <c r="H309" s="3"/>
      <c r="I309" s="3"/>
      <c r="J309" s="10"/>
      <c r="K309" s="3"/>
      <c r="L309" s="3"/>
      <c r="M309" s="12"/>
      <c r="N309" s="3"/>
      <c r="O309" s="3"/>
    </row>
    <row r="310" spans="1:15" ht="24.75" customHeight="1">
      <c r="A310" s="3"/>
      <c r="B310" s="3"/>
      <c r="C310" s="3"/>
      <c r="D310" s="3"/>
      <c r="E310" s="3"/>
      <c r="F310" s="12" t="str">
        <f>+F272</f>
        <v>Superseding Filing Effective With the Billing Month of  June 2016</v>
      </c>
      <c r="G310" s="3"/>
      <c r="H310" s="3"/>
      <c r="I310" s="3"/>
      <c r="J310" s="10"/>
      <c r="K310" s="3"/>
      <c r="L310" s="3"/>
      <c r="M310" s="12"/>
      <c r="N310" s="3"/>
      <c r="O310" s="3"/>
    </row>
    <row r="311" spans="1:15" ht="24.75" customHeight="1">
      <c r="A311" s="3"/>
      <c r="B311" s="3"/>
      <c r="C311" s="3"/>
      <c r="D311" s="3"/>
      <c r="E311" s="3"/>
      <c r="F311" s="12"/>
      <c r="G311" s="3"/>
      <c r="H311" s="3"/>
      <c r="I311" s="3"/>
      <c r="J311" s="10"/>
      <c r="K311" s="3"/>
      <c r="L311" s="3"/>
      <c r="M311" s="12"/>
      <c r="N311" s="3"/>
      <c r="O311" s="3"/>
    </row>
    <row r="312" spans="1:15" ht="24.75" customHeight="1">
      <c r="A312" s="3"/>
      <c r="B312" s="3"/>
      <c r="C312" s="3"/>
      <c r="D312" s="3"/>
      <c r="E312" s="3"/>
      <c r="F312" s="12"/>
      <c r="G312" s="3"/>
      <c r="H312" s="3"/>
      <c r="I312" s="3"/>
      <c r="J312" s="10"/>
      <c r="K312" s="3"/>
      <c r="L312" s="3"/>
      <c r="M312" s="12"/>
      <c r="N312" s="3"/>
      <c r="O312" s="55" t="s">
        <v>84</v>
      </c>
    </row>
    <row r="313" spans="1:15" ht="24.75" customHeight="1">
      <c r="A313" s="3"/>
      <c r="B313" s="3"/>
      <c r="C313" s="3"/>
      <c r="D313" s="3"/>
      <c r="E313" s="3"/>
      <c r="F313" s="9" t="s">
        <v>128</v>
      </c>
      <c r="G313" s="3"/>
      <c r="H313" s="3"/>
      <c r="I313" s="3"/>
      <c r="J313" s="10"/>
      <c r="K313" s="3"/>
      <c r="L313" s="3"/>
      <c r="M313" s="12"/>
      <c r="N313" s="3"/>
      <c r="O313" s="3"/>
    </row>
    <row r="314" spans="1:15" ht="24.75" customHeight="1">
      <c r="A314" s="3"/>
      <c r="B314" s="3"/>
      <c r="C314" s="3"/>
      <c r="D314" s="3"/>
      <c r="E314" s="3"/>
      <c r="F314" s="6" t="s">
        <v>129</v>
      </c>
      <c r="G314" s="3"/>
      <c r="H314" s="3"/>
      <c r="I314" s="3"/>
      <c r="J314" s="10"/>
      <c r="K314" s="3"/>
      <c r="L314" s="3"/>
      <c r="M314" s="12"/>
      <c r="N314" s="3"/>
      <c r="O314" s="3"/>
    </row>
    <row r="315" spans="1:15" ht="24.75" customHeight="1">
      <c r="A315" s="36"/>
      <c r="B315" s="36"/>
      <c r="C315" s="36"/>
      <c r="D315" s="36"/>
      <c r="E315" s="36"/>
      <c r="F315" s="61" t="s">
        <v>130</v>
      </c>
      <c r="G315" s="36"/>
      <c r="H315" s="41"/>
      <c r="I315" s="36"/>
      <c r="J315" s="41"/>
      <c r="K315" s="30"/>
      <c r="L315" s="30"/>
      <c r="M315" s="42"/>
      <c r="N315" s="30"/>
      <c r="O315" s="30"/>
    </row>
    <row r="316" spans="1:15" ht="24.75" customHeight="1">
      <c r="A316" s="36"/>
      <c r="B316" s="36"/>
      <c r="C316" s="36"/>
      <c r="D316" s="36"/>
      <c r="E316" s="36"/>
      <c r="F316" s="61" t="s">
        <v>137</v>
      </c>
      <c r="G316" s="36"/>
      <c r="H316" s="41"/>
      <c r="I316" s="36"/>
      <c r="J316" s="41"/>
      <c r="K316" s="30"/>
      <c r="L316" s="30"/>
      <c r="M316" s="42"/>
      <c r="N316" s="30"/>
      <c r="O316" s="30"/>
    </row>
    <row r="317" spans="1:15" ht="24.75" customHeight="1" thickBot="1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4"/>
      <c r="L317" s="44"/>
      <c r="M317" s="45"/>
      <c r="N317" s="44"/>
      <c r="O317" s="44"/>
    </row>
    <row r="318" spans="1:15" ht="24.75" customHeight="1" thickTop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0"/>
      <c r="L318" s="46"/>
      <c r="M318" s="46"/>
      <c r="N318" s="30"/>
      <c r="O318" s="30"/>
    </row>
    <row r="319" spans="1:15" ht="24.75" customHeight="1">
      <c r="A319" s="36"/>
      <c r="B319" s="36"/>
      <c r="C319" s="36"/>
      <c r="D319" s="36"/>
      <c r="E319" s="36"/>
      <c r="F319" s="10" t="s">
        <v>36</v>
      </c>
      <c r="G319" s="3"/>
      <c r="H319" s="3"/>
      <c r="I319" s="3"/>
      <c r="J319" s="10" t="s">
        <v>45</v>
      </c>
      <c r="K319" s="3"/>
      <c r="L319" s="3"/>
      <c r="M319" s="10" t="s">
        <v>52</v>
      </c>
      <c r="N319" s="30"/>
      <c r="O319" s="30"/>
    </row>
    <row r="320" spans="1:15" ht="24.75" customHeight="1">
      <c r="A320" s="36"/>
      <c r="B320" s="36"/>
      <c r="C320" s="36"/>
      <c r="D320" s="36"/>
      <c r="E320" s="36"/>
      <c r="F320" s="10" t="s">
        <v>37</v>
      </c>
      <c r="G320" s="3"/>
      <c r="H320" s="3"/>
      <c r="I320" s="3"/>
      <c r="J320" s="10" t="s">
        <v>49</v>
      </c>
      <c r="K320" s="3"/>
      <c r="L320" s="3"/>
      <c r="M320" s="10" t="s">
        <v>53</v>
      </c>
      <c r="N320" s="30"/>
      <c r="O320" s="30"/>
    </row>
    <row r="321" spans="1:15" ht="24.75" customHeight="1">
      <c r="A321" s="36"/>
      <c r="B321" s="36"/>
      <c r="C321" s="36"/>
      <c r="D321" s="36"/>
      <c r="E321" s="36"/>
      <c r="F321" s="34"/>
      <c r="G321" s="36"/>
      <c r="H321" s="36"/>
      <c r="I321" s="36"/>
      <c r="J321" s="36"/>
      <c r="K321" s="30"/>
      <c r="L321" s="30"/>
      <c r="M321" s="34"/>
      <c r="N321" s="30"/>
      <c r="O321" s="30"/>
    </row>
    <row r="322" spans="1:15" ht="24.7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0"/>
      <c r="L322" s="48"/>
      <c r="M322" s="48"/>
      <c r="N322" s="30"/>
      <c r="O322" s="30"/>
    </row>
    <row r="323" spans="1:15" ht="24.75" customHeight="1">
      <c r="A323" s="3" t="s">
        <v>85</v>
      </c>
      <c r="B323" s="36"/>
      <c r="C323" s="36"/>
      <c r="D323" s="36"/>
      <c r="E323" s="36"/>
      <c r="F323" s="37"/>
      <c r="G323" s="36"/>
      <c r="H323" s="30"/>
      <c r="I323" s="36"/>
      <c r="J323" s="37"/>
      <c r="K323" s="30"/>
      <c r="L323" s="30"/>
      <c r="M323" s="37"/>
      <c r="N323" s="30"/>
      <c r="O323" s="30"/>
    </row>
    <row r="324" spans="1:15" ht="24.75" customHeight="1">
      <c r="A324" s="3"/>
      <c r="B324" s="36"/>
      <c r="C324" s="36"/>
      <c r="D324" s="36"/>
      <c r="E324" s="36"/>
      <c r="F324" s="36"/>
      <c r="G324" s="36"/>
      <c r="H324" s="36"/>
      <c r="I324" s="36"/>
      <c r="J324" s="36"/>
      <c r="K324" s="30"/>
      <c r="L324" s="30"/>
      <c r="M324" s="30"/>
      <c r="N324" s="30"/>
      <c r="O324" s="30"/>
    </row>
    <row r="325" spans="1:15" ht="24.75" customHeight="1">
      <c r="A325" s="3" t="s">
        <v>86</v>
      </c>
      <c r="B325" s="36"/>
      <c r="C325" s="36"/>
      <c r="D325" s="36"/>
      <c r="E325" s="36"/>
      <c r="F325" s="34"/>
      <c r="G325" s="36"/>
      <c r="H325" s="36"/>
      <c r="I325" s="36"/>
      <c r="J325" s="37" t="s">
        <v>41</v>
      </c>
      <c r="K325" s="30"/>
      <c r="L325" s="30"/>
      <c r="M325" s="3" t="s">
        <v>87</v>
      </c>
      <c r="N325" s="30"/>
      <c r="O325" s="30"/>
    </row>
    <row r="326" spans="1:15" ht="24.75" customHeight="1">
      <c r="A326" s="3"/>
      <c r="B326" s="36"/>
      <c r="C326" s="36"/>
      <c r="D326" s="36"/>
      <c r="E326" s="36"/>
      <c r="F326" s="36"/>
      <c r="G326" s="36"/>
      <c r="H326" s="36"/>
      <c r="I326" s="36"/>
      <c r="J326" s="36"/>
      <c r="K326" s="30"/>
      <c r="L326" s="30"/>
      <c r="M326" s="30"/>
      <c r="N326" s="30"/>
      <c r="O326" s="30"/>
    </row>
    <row r="327" spans="1:15" ht="24.75" customHeight="1">
      <c r="A327" s="3" t="s">
        <v>5</v>
      </c>
      <c r="B327" s="24"/>
      <c r="C327" s="24"/>
      <c r="D327" s="36"/>
      <c r="E327" s="36"/>
      <c r="F327" s="36"/>
      <c r="G327" s="36"/>
      <c r="H327" s="36"/>
      <c r="I327" s="36"/>
      <c r="J327" s="46"/>
      <c r="K327" s="30"/>
      <c r="L327" s="49"/>
      <c r="M327" s="37"/>
      <c r="N327" s="30"/>
      <c r="O327" s="30"/>
    </row>
    <row r="328" spans="1:15" ht="24.75" customHeight="1">
      <c r="A328" s="3" t="s">
        <v>78</v>
      </c>
      <c r="B328" s="24"/>
      <c r="C328" s="24"/>
      <c r="D328" s="36"/>
      <c r="E328" s="36"/>
      <c r="F328" s="34"/>
      <c r="G328" s="36"/>
      <c r="H328" s="36"/>
      <c r="I328" s="36"/>
      <c r="J328" s="36"/>
      <c r="K328" s="30"/>
      <c r="L328" s="30"/>
      <c r="M328" s="58">
        <v>335</v>
      </c>
      <c r="N328" s="55"/>
      <c r="O328" s="55" t="s">
        <v>55</v>
      </c>
    </row>
    <row r="329" spans="1:15" ht="24.75" customHeight="1">
      <c r="A329" s="3" t="s">
        <v>79</v>
      </c>
      <c r="B329" s="24"/>
      <c r="C329" s="24"/>
      <c r="D329" s="36"/>
      <c r="E329" s="36"/>
      <c r="F329" s="46"/>
      <c r="G329" s="36"/>
      <c r="H329" s="36"/>
      <c r="I329" s="36"/>
      <c r="J329" s="36"/>
      <c r="K329" s="30"/>
      <c r="L329" s="46"/>
      <c r="M329" s="58">
        <v>335</v>
      </c>
      <c r="N329" s="55"/>
      <c r="O329" s="55" t="s">
        <v>55</v>
      </c>
    </row>
    <row r="330" spans="1:15" ht="24.75" customHeight="1">
      <c r="A330" s="3" t="s">
        <v>80</v>
      </c>
      <c r="B330" s="24"/>
      <c r="C330" s="24"/>
      <c r="D330" s="36"/>
      <c r="E330" s="36"/>
      <c r="F330" s="47"/>
      <c r="G330" s="36"/>
      <c r="H330" s="36"/>
      <c r="I330" s="36"/>
      <c r="J330" s="47"/>
      <c r="K330" s="30"/>
      <c r="L330" s="30"/>
      <c r="M330" s="58">
        <v>335</v>
      </c>
      <c r="N330" s="55"/>
      <c r="O330" s="55" t="s">
        <v>55</v>
      </c>
    </row>
    <row r="331" spans="1:15" ht="24.75" customHeight="1">
      <c r="A331" s="3"/>
      <c r="B331" s="24"/>
      <c r="C331" s="24"/>
      <c r="D331" s="36"/>
      <c r="E331" s="36"/>
      <c r="F331" s="36"/>
      <c r="G331" s="36"/>
      <c r="H331" s="36"/>
      <c r="I331" s="36"/>
      <c r="J331" s="46"/>
      <c r="K331" s="30"/>
      <c r="L331" s="46"/>
      <c r="M331" s="59"/>
      <c r="N331" s="55"/>
      <c r="O331" s="55"/>
    </row>
    <row r="332" spans="1:15" ht="24.75" customHeight="1">
      <c r="A332" s="3" t="s">
        <v>19</v>
      </c>
      <c r="B332" s="24"/>
      <c r="C332" s="24"/>
      <c r="D332" s="36"/>
      <c r="E332" s="36"/>
      <c r="F332" s="36"/>
      <c r="G332" s="36"/>
      <c r="H332" s="36"/>
      <c r="I332" s="36"/>
      <c r="J332" s="36"/>
      <c r="K332" s="30"/>
      <c r="L332" s="30"/>
      <c r="M332" s="60"/>
      <c r="N332" s="55"/>
      <c r="O332" s="55"/>
    </row>
    <row r="333" spans="1:15" ht="24.75" customHeight="1">
      <c r="A333" s="3" t="s">
        <v>78</v>
      </c>
      <c r="B333" s="24"/>
      <c r="C333" s="24"/>
      <c r="D333" s="36"/>
      <c r="E333" s="36"/>
      <c r="F333" s="36"/>
      <c r="G333" s="36"/>
      <c r="H333" s="36"/>
      <c r="I333" s="36"/>
      <c r="J333" s="34"/>
      <c r="K333" s="30"/>
      <c r="L333" s="30"/>
      <c r="M333" s="59">
        <v>0.04725</v>
      </c>
      <c r="N333" s="55"/>
      <c r="O333" s="55" t="s">
        <v>56</v>
      </c>
    </row>
    <row r="334" spans="1:15" ht="24.75" customHeight="1">
      <c r="A334" s="3" t="s">
        <v>79</v>
      </c>
      <c r="B334" s="24"/>
      <c r="C334" s="24"/>
      <c r="D334" s="36"/>
      <c r="E334" s="36"/>
      <c r="F334" s="36"/>
      <c r="G334" s="36"/>
      <c r="H334" s="36"/>
      <c r="I334" s="36"/>
      <c r="J334" s="36"/>
      <c r="K334" s="30"/>
      <c r="L334" s="30"/>
      <c r="M334" s="59">
        <v>0.03296</v>
      </c>
      <c r="N334" s="55"/>
      <c r="O334" s="55" t="s">
        <v>56</v>
      </c>
    </row>
    <row r="335" spans="1:15" ht="24.75" customHeight="1">
      <c r="A335" s="3" t="s">
        <v>80</v>
      </c>
      <c r="B335" s="24"/>
      <c r="C335" s="24"/>
      <c r="D335" s="36"/>
      <c r="E335" s="36"/>
      <c r="F335" s="36"/>
      <c r="G335" s="36"/>
      <c r="H335" s="36"/>
      <c r="I335" s="36"/>
      <c r="J335" s="36"/>
      <c r="K335" s="30"/>
      <c r="L335" s="30"/>
      <c r="M335" s="59">
        <v>0.02907</v>
      </c>
      <c r="N335" s="55"/>
      <c r="O335" s="55" t="s">
        <v>56</v>
      </c>
    </row>
    <row r="336" spans="1:15" ht="30">
      <c r="A336" s="3"/>
      <c r="B336" s="24"/>
      <c r="C336" s="24"/>
      <c r="D336" s="36"/>
      <c r="E336" s="36"/>
      <c r="F336" s="36"/>
      <c r="G336" s="36"/>
      <c r="H336" s="36"/>
      <c r="I336" s="36"/>
      <c r="J336" s="36"/>
      <c r="K336" s="30"/>
      <c r="L336" s="30"/>
      <c r="M336" s="59"/>
      <c r="N336" s="55"/>
      <c r="O336" s="55"/>
    </row>
    <row r="337" spans="1:15" ht="30">
      <c r="A337" s="3" t="s">
        <v>70</v>
      </c>
      <c r="B337" s="24"/>
      <c r="C337" s="24"/>
      <c r="D337" s="36"/>
      <c r="E337" s="36"/>
      <c r="F337" s="36"/>
      <c r="G337" s="36"/>
      <c r="H337" s="36"/>
      <c r="I337" s="36"/>
      <c r="J337" s="36"/>
      <c r="K337" s="30"/>
      <c r="L337" s="49"/>
      <c r="M337" s="59"/>
      <c r="N337" s="55"/>
      <c r="O337" s="55"/>
    </row>
    <row r="338" spans="1:15" ht="30">
      <c r="A338" s="3" t="s">
        <v>71</v>
      </c>
      <c r="B338" s="24"/>
      <c r="C338" s="24"/>
      <c r="D338" s="36"/>
      <c r="E338" s="36"/>
      <c r="F338" s="34"/>
      <c r="G338" s="36"/>
      <c r="H338" s="36"/>
      <c r="I338" s="36"/>
      <c r="J338" s="36"/>
      <c r="K338" s="30"/>
      <c r="L338" s="30"/>
      <c r="M338" s="66">
        <v>0.362</v>
      </c>
      <c r="N338" s="55"/>
      <c r="O338" s="55" t="s">
        <v>56</v>
      </c>
    </row>
    <row r="339" spans="1:15" ht="30">
      <c r="A339" s="3" t="s">
        <v>72</v>
      </c>
      <c r="B339" s="24"/>
      <c r="C339" s="24"/>
      <c r="D339" s="36"/>
      <c r="E339" s="36"/>
      <c r="F339" s="36"/>
      <c r="G339" s="36"/>
      <c r="H339" s="36"/>
      <c r="I339" s="36"/>
      <c r="J339" s="36"/>
      <c r="K339" s="30"/>
      <c r="L339" s="46"/>
      <c r="M339" s="66">
        <v>0.362</v>
      </c>
      <c r="N339" s="55"/>
      <c r="O339" s="55" t="s">
        <v>56</v>
      </c>
    </row>
    <row r="340" spans="1:15" ht="30">
      <c r="A340" s="3" t="s">
        <v>73</v>
      </c>
      <c r="B340" s="24"/>
      <c r="C340" s="24"/>
      <c r="D340" s="36"/>
      <c r="E340" s="36"/>
      <c r="F340" s="36"/>
      <c r="G340" s="36"/>
      <c r="H340" s="47"/>
      <c r="I340" s="36"/>
      <c r="J340" s="47"/>
      <c r="K340" s="30"/>
      <c r="L340" s="46"/>
      <c r="M340" s="66">
        <v>0.362</v>
      </c>
      <c r="N340" s="55"/>
      <c r="O340" s="55" t="s">
        <v>56</v>
      </c>
    </row>
    <row r="341" spans="1:15" ht="30">
      <c r="A341" s="3" t="s">
        <v>74</v>
      </c>
      <c r="B341" s="24"/>
      <c r="C341" s="24"/>
      <c r="D341" s="36"/>
      <c r="E341" s="36"/>
      <c r="F341" s="36"/>
      <c r="G341" s="36"/>
      <c r="H341" s="36"/>
      <c r="I341" s="36"/>
      <c r="J341" s="36"/>
      <c r="K341" s="30"/>
      <c r="L341" s="46"/>
      <c r="M341" s="66">
        <v>0.362</v>
      </c>
      <c r="N341" s="55"/>
      <c r="O341" s="55" t="s">
        <v>56</v>
      </c>
    </row>
    <row r="342" spans="1:15" ht="30">
      <c r="A342" s="3" t="s">
        <v>75</v>
      </c>
      <c r="B342" s="24"/>
      <c r="C342" s="24"/>
      <c r="D342" s="36"/>
      <c r="E342" s="36"/>
      <c r="F342" s="36"/>
      <c r="G342" s="36"/>
      <c r="H342" s="36"/>
      <c r="I342" s="36"/>
      <c r="J342" s="47"/>
      <c r="K342" s="30"/>
      <c r="L342" s="46"/>
      <c r="M342" s="66">
        <v>0.362</v>
      </c>
      <c r="N342" s="55"/>
      <c r="O342" s="55" t="s">
        <v>56</v>
      </c>
    </row>
    <row r="343" spans="1:15" ht="30">
      <c r="A343" s="3" t="s">
        <v>76</v>
      </c>
      <c r="B343" s="24"/>
      <c r="C343" s="24"/>
      <c r="D343" s="36"/>
      <c r="E343" s="36"/>
      <c r="F343" s="36"/>
      <c r="G343" s="36"/>
      <c r="H343" s="36"/>
      <c r="I343" s="36"/>
      <c r="J343" s="36"/>
      <c r="K343" s="30"/>
      <c r="L343" s="46"/>
      <c r="M343" s="66">
        <v>0.362</v>
      </c>
      <c r="N343" s="55"/>
      <c r="O343" s="55" t="s">
        <v>56</v>
      </c>
    </row>
    <row r="344" spans="1:15" ht="30">
      <c r="A344" s="24"/>
      <c r="B344" s="24"/>
      <c r="C344" s="24"/>
      <c r="D344" s="36"/>
      <c r="E344" s="36"/>
      <c r="F344" s="36"/>
      <c r="G344" s="36"/>
      <c r="H344" s="36"/>
      <c r="I344" s="36"/>
      <c r="J344" s="36"/>
      <c r="K344" s="30"/>
      <c r="L344" s="46"/>
      <c r="M344" s="59"/>
      <c r="N344" s="55"/>
      <c r="O344" s="55"/>
    </row>
    <row r="345" spans="1:15" ht="20.25">
      <c r="A345" s="24"/>
      <c r="B345" s="24"/>
      <c r="C345" s="24"/>
      <c r="D345" s="36"/>
      <c r="E345" s="36"/>
      <c r="F345" s="36"/>
      <c r="G345" s="36"/>
      <c r="H345" s="36"/>
      <c r="I345" s="36"/>
      <c r="J345" s="36"/>
      <c r="K345" s="30"/>
      <c r="L345" s="46"/>
      <c r="M345" s="46"/>
      <c r="N345" s="30"/>
      <c r="O345" s="30"/>
    </row>
    <row r="346" spans="1:15" ht="20.25">
      <c r="A346" s="24"/>
      <c r="B346" s="24"/>
      <c r="C346" s="24"/>
      <c r="D346" s="36"/>
      <c r="E346" s="36"/>
      <c r="F346" s="36"/>
      <c r="G346" s="36"/>
      <c r="H346" s="36"/>
      <c r="I346" s="36"/>
      <c r="J346" s="36"/>
      <c r="K346" s="30"/>
      <c r="L346" s="46"/>
      <c r="M346" s="46"/>
      <c r="N346" s="30"/>
      <c r="O346" s="30"/>
    </row>
    <row r="347" spans="1:15" ht="20.25">
      <c r="A347" s="24"/>
      <c r="B347" s="24"/>
      <c r="C347" s="24"/>
      <c r="D347" s="36"/>
      <c r="E347" s="36"/>
      <c r="F347" s="36"/>
      <c r="G347" s="36"/>
      <c r="H347" s="36"/>
      <c r="I347" s="36"/>
      <c r="J347" s="36"/>
      <c r="K347" s="30"/>
      <c r="L347" s="46"/>
      <c r="M347" s="46"/>
      <c r="N347" s="30"/>
      <c r="O347" s="30"/>
    </row>
    <row r="348" spans="1:15" ht="20.25">
      <c r="A348" s="24"/>
      <c r="B348" s="24"/>
      <c r="C348" s="24"/>
      <c r="D348" s="36"/>
      <c r="E348" s="36"/>
      <c r="F348" s="36"/>
      <c r="G348" s="36"/>
      <c r="H348" s="36"/>
      <c r="I348" s="36"/>
      <c r="J348" s="36"/>
      <c r="K348" s="30"/>
      <c r="L348" s="46"/>
      <c r="M348" s="46"/>
      <c r="N348" s="30"/>
      <c r="O348" s="30"/>
    </row>
    <row r="349" spans="1:15" ht="30">
      <c r="A349" s="53" t="s">
        <v>138</v>
      </c>
      <c r="B349" s="24"/>
      <c r="C349" s="24"/>
      <c r="D349" s="36"/>
      <c r="E349" s="36"/>
      <c r="F349" s="57" t="s">
        <v>139</v>
      </c>
      <c r="G349" s="36"/>
      <c r="H349" s="36"/>
      <c r="I349" s="36"/>
      <c r="J349" s="36"/>
      <c r="K349" s="30"/>
      <c r="L349" s="46"/>
      <c r="M349" s="46"/>
      <c r="N349" s="30"/>
      <c r="O349" s="30"/>
    </row>
    <row r="350" spans="1:15" ht="30">
      <c r="A350" s="24"/>
      <c r="B350" s="24"/>
      <c r="C350" s="24"/>
      <c r="D350" s="36"/>
      <c r="E350" s="57" t="s">
        <v>140</v>
      </c>
      <c r="F350" s="53"/>
      <c r="G350" s="36"/>
      <c r="H350" s="36"/>
      <c r="I350" s="36"/>
      <c r="J350" s="36"/>
      <c r="K350" s="30"/>
      <c r="L350" s="46"/>
      <c r="M350" s="46"/>
      <c r="N350" s="30"/>
      <c r="O350" s="30"/>
    </row>
    <row r="351" spans="1:15" ht="20.25">
      <c r="A351" s="24"/>
      <c r="B351" s="24"/>
      <c r="C351" s="24"/>
      <c r="D351" s="36"/>
      <c r="E351" s="36"/>
      <c r="F351" s="36"/>
      <c r="G351" s="36"/>
      <c r="H351" s="36"/>
      <c r="I351" s="36"/>
      <c r="J351" s="36"/>
      <c r="K351" s="30"/>
      <c r="L351" s="46"/>
      <c r="M351" s="46"/>
      <c r="N351" s="30"/>
      <c r="O351" s="30"/>
    </row>
    <row r="352" spans="1:15" ht="20.25">
      <c r="A352" s="27"/>
      <c r="B352" s="28"/>
      <c r="C352" s="27"/>
      <c r="D352" s="28"/>
      <c r="E352" s="27"/>
      <c r="F352" s="27"/>
      <c r="G352" s="28"/>
      <c r="H352" s="28"/>
      <c r="I352" s="28"/>
      <c r="J352" s="28"/>
      <c r="K352" s="28"/>
      <c r="L352" s="29"/>
      <c r="M352" s="29"/>
      <c r="N352" s="29"/>
      <c r="O352" s="25"/>
    </row>
    <row r="353" spans="1:15" ht="20.25">
      <c r="A353" s="24"/>
      <c r="B353" s="24"/>
      <c r="C353" s="24"/>
      <c r="D353" s="24"/>
      <c r="E353" s="35"/>
      <c r="F353" s="24"/>
      <c r="G353" s="24"/>
      <c r="H353" s="24"/>
      <c r="I353" s="24"/>
      <c r="J353" s="24"/>
      <c r="K353" s="24"/>
      <c r="L353" s="36"/>
      <c r="M353" s="26"/>
      <c r="N353" s="26"/>
      <c r="O353" s="30"/>
    </row>
    <row r="354" spans="1:15" ht="20.2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36"/>
      <c r="M354" s="26"/>
      <c r="N354" s="26"/>
      <c r="O354" s="30"/>
    </row>
    <row r="355" spans="1:15" ht="20.2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36"/>
      <c r="M355" s="26"/>
      <c r="N355" s="26"/>
      <c r="O355" s="30"/>
    </row>
    <row r="356" spans="1:15" ht="20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36"/>
      <c r="M356" s="26"/>
      <c r="N356" s="26"/>
      <c r="O356" s="30"/>
    </row>
    <row r="357" spans="1:15" ht="30">
      <c r="A357" s="24"/>
      <c r="B357" s="24"/>
      <c r="C357" s="24"/>
      <c r="D357" s="65" t="s">
        <v>131</v>
      </c>
      <c r="E357" s="56"/>
      <c r="F357" s="24"/>
      <c r="G357" s="24"/>
      <c r="H357" s="24"/>
      <c r="I357" s="24"/>
      <c r="J357" s="24"/>
      <c r="K357" s="24"/>
      <c r="L357" s="36"/>
      <c r="M357" s="26"/>
      <c r="N357" s="26"/>
      <c r="O357" s="30"/>
    </row>
    <row r="358" spans="1:15" ht="30">
      <c r="A358" s="6" t="s">
        <v>120</v>
      </c>
      <c r="B358" s="27"/>
      <c r="C358" s="27"/>
      <c r="D358" s="27"/>
      <c r="E358" s="27"/>
      <c r="F358" s="27"/>
      <c r="G358" s="27"/>
      <c r="H358" s="27"/>
      <c r="I358" s="27"/>
      <c r="J358" s="27"/>
      <c r="K358" s="30"/>
      <c r="L358" s="30"/>
      <c r="M358" s="30"/>
      <c r="N358" s="30"/>
      <c r="O358" s="55" t="s">
        <v>88</v>
      </c>
    </row>
    <row r="359" spans="1:15" ht="30">
      <c r="A359" s="6" t="s">
        <v>89</v>
      </c>
      <c r="B359" s="27"/>
      <c r="C359" s="27"/>
      <c r="D359" s="27"/>
      <c r="E359" s="27"/>
      <c r="F359" s="27"/>
      <c r="G359" s="27"/>
      <c r="H359" s="27"/>
      <c r="I359" s="27"/>
      <c r="J359" s="27"/>
      <c r="K359" s="30"/>
      <c r="L359" s="30"/>
      <c r="M359" s="30"/>
      <c r="N359" s="30"/>
      <c r="O359" s="30"/>
    </row>
    <row r="360" spans="1:15" ht="2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30"/>
      <c r="L360" s="30"/>
      <c r="M360" s="30"/>
      <c r="N360" s="30"/>
      <c r="O360" s="30"/>
    </row>
    <row r="361" spans="1:15" ht="21" thickBot="1">
      <c r="A361" s="50"/>
      <c r="B361" s="27"/>
      <c r="C361" s="27"/>
      <c r="D361" s="27"/>
      <c r="E361" s="27"/>
      <c r="F361" s="27"/>
      <c r="G361" s="27"/>
      <c r="H361" s="27"/>
      <c r="I361" s="27"/>
      <c r="J361" s="27"/>
      <c r="K361" s="30"/>
      <c r="L361" s="30"/>
      <c r="M361" s="30"/>
      <c r="N361" s="30"/>
      <c r="O361" s="30"/>
    </row>
    <row r="362" spans="1:15" ht="21" thickTop="1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2"/>
      <c r="L362" s="52"/>
      <c r="M362" s="52"/>
      <c r="N362" s="52"/>
      <c r="O362" s="52"/>
    </row>
    <row r="363" spans="1:15" ht="20.2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0"/>
      <c r="L363" s="30"/>
      <c r="M363" s="30"/>
      <c r="N363" s="30"/>
      <c r="O363" s="30"/>
    </row>
    <row r="364" spans="1:15" ht="20.2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0"/>
      <c r="L364" s="30"/>
      <c r="M364" s="30"/>
      <c r="N364" s="30"/>
      <c r="O364" s="30"/>
    </row>
    <row r="365" spans="1:15" ht="20.25">
      <c r="A365" s="40"/>
      <c r="B365" s="29"/>
      <c r="C365" s="29"/>
      <c r="D365" s="29"/>
      <c r="E365" s="29"/>
      <c r="F365" s="29"/>
      <c r="G365" s="29"/>
      <c r="H365" s="29"/>
      <c r="I365" s="29"/>
      <c r="J365" s="29"/>
      <c r="K365" s="30"/>
      <c r="L365" s="30"/>
      <c r="M365" s="30"/>
      <c r="N365" s="30"/>
      <c r="O365" s="30"/>
    </row>
    <row r="366" spans="1:15" ht="20.2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0"/>
      <c r="L366" s="30"/>
      <c r="M366" s="30"/>
      <c r="N366" s="30"/>
      <c r="O366" s="30"/>
    </row>
    <row r="367" spans="1:15" ht="30">
      <c r="A367" s="53" t="s">
        <v>90</v>
      </c>
      <c r="B367" s="53"/>
      <c r="C367" s="53"/>
      <c r="D367" s="53"/>
      <c r="E367" s="53"/>
      <c r="F367" s="53"/>
      <c r="G367" s="53"/>
      <c r="H367" s="53"/>
      <c r="I367" s="53" t="s">
        <v>91</v>
      </c>
      <c r="J367" s="53"/>
      <c r="K367" s="30"/>
      <c r="L367" s="30"/>
      <c r="M367" s="30"/>
      <c r="N367" s="30"/>
      <c r="O367" s="30"/>
    </row>
    <row r="368" spans="1:15" ht="30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30"/>
      <c r="L368" s="30"/>
      <c r="M368" s="30"/>
      <c r="N368" s="30"/>
      <c r="O368" s="30"/>
    </row>
    <row r="369" spans="1:15" ht="30">
      <c r="A369" s="53" t="s">
        <v>92</v>
      </c>
      <c r="B369" s="53"/>
      <c r="C369" s="53"/>
      <c r="D369" s="53"/>
      <c r="E369" s="53"/>
      <c r="F369" s="53"/>
      <c r="G369" s="53"/>
      <c r="H369" s="53"/>
      <c r="I369" s="53" t="s">
        <v>93</v>
      </c>
      <c r="J369" s="53"/>
      <c r="K369" s="30"/>
      <c r="L369" s="30"/>
      <c r="M369" s="30"/>
      <c r="N369" s="30"/>
      <c r="O369" s="30"/>
    </row>
    <row r="370" spans="1:15" ht="30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30"/>
      <c r="L370" s="30"/>
      <c r="M370" s="30"/>
      <c r="N370" s="30"/>
      <c r="O370" s="30"/>
    </row>
    <row r="371" spans="1:15" ht="30">
      <c r="A371" s="53" t="s">
        <v>94</v>
      </c>
      <c r="B371" s="53"/>
      <c r="C371" s="53"/>
      <c r="D371" s="53"/>
      <c r="E371" s="53"/>
      <c r="F371" s="53"/>
      <c r="G371" s="53"/>
      <c r="H371" s="53"/>
      <c r="I371" s="54">
        <v>0.0125</v>
      </c>
      <c r="J371" s="53"/>
      <c r="K371" s="30"/>
      <c r="L371" s="30"/>
      <c r="M371" s="30"/>
      <c r="N371" s="30"/>
      <c r="O371" s="30"/>
    </row>
    <row r="372" spans="1:15" ht="30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30"/>
      <c r="L372" s="30"/>
      <c r="M372" s="30"/>
      <c r="N372" s="30"/>
      <c r="O372" s="30"/>
    </row>
    <row r="373" spans="1:15" ht="30">
      <c r="A373" s="53" t="s">
        <v>95</v>
      </c>
      <c r="B373" s="53"/>
      <c r="C373" s="53"/>
      <c r="D373" s="53"/>
      <c r="E373" s="53"/>
      <c r="F373" s="53"/>
      <c r="G373" s="53"/>
      <c r="H373" s="53"/>
      <c r="I373" s="53" t="s">
        <v>96</v>
      </c>
      <c r="J373" s="53"/>
      <c r="K373" s="30"/>
      <c r="L373" s="30"/>
      <c r="M373" s="30"/>
      <c r="N373" s="30"/>
      <c r="O373" s="30"/>
    </row>
    <row r="374" spans="1:15" ht="30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30"/>
      <c r="L374" s="30"/>
      <c r="M374" s="30"/>
      <c r="N374" s="30"/>
      <c r="O374" s="30"/>
    </row>
    <row r="375" spans="1:15" ht="30">
      <c r="A375" s="53" t="s">
        <v>97</v>
      </c>
      <c r="B375" s="53"/>
      <c r="C375" s="53"/>
      <c r="D375" s="53"/>
      <c r="E375" s="53"/>
      <c r="F375" s="53"/>
      <c r="G375" s="53"/>
      <c r="H375" s="53"/>
      <c r="I375" s="53" t="s">
        <v>98</v>
      </c>
      <c r="J375" s="53"/>
      <c r="K375" s="30"/>
      <c r="L375" s="30"/>
      <c r="M375" s="30"/>
      <c r="N375" s="30"/>
      <c r="O375" s="30"/>
    </row>
    <row r="376" spans="1:15" ht="30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30"/>
      <c r="L376" s="30"/>
      <c r="M376" s="30"/>
      <c r="N376" s="30"/>
      <c r="O376" s="30"/>
    </row>
    <row r="377" spans="1:15" ht="30">
      <c r="A377" s="53" t="s">
        <v>99</v>
      </c>
      <c r="B377" s="53"/>
      <c r="C377" s="53"/>
      <c r="D377" s="53"/>
      <c r="E377" s="53"/>
      <c r="F377" s="53"/>
      <c r="G377" s="53"/>
      <c r="H377" s="53"/>
      <c r="I377" s="53" t="s">
        <v>100</v>
      </c>
      <c r="J377" s="53"/>
      <c r="K377" s="30"/>
      <c r="L377" s="30"/>
      <c r="M377" s="30"/>
      <c r="N377" s="30"/>
      <c r="O377" s="30"/>
    </row>
    <row r="378" spans="1:15" ht="30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30"/>
      <c r="L378" s="30"/>
      <c r="M378" s="30"/>
      <c r="N378" s="30"/>
      <c r="O378" s="30"/>
    </row>
    <row r="379" spans="1:15" ht="30">
      <c r="A379" s="53" t="s">
        <v>101</v>
      </c>
      <c r="B379" s="53"/>
      <c r="C379" s="53"/>
      <c r="D379" s="53"/>
      <c r="E379" s="53"/>
      <c r="F379" s="53"/>
      <c r="G379" s="53"/>
      <c r="H379" s="53"/>
      <c r="I379" s="53" t="s">
        <v>98</v>
      </c>
      <c r="J379" s="53"/>
      <c r="K379" s="30"/>
      <c r="L379" s="30"/>
      <c r="M379" s="30"/>
      <c r="N379" s="30"/>
      <c r="O379" s="30"/>
    </row>
    <row r="380" spans="1:15" ht="30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30"/>
      <c r="L380" s="30"/>
      <c r="M380" s="30"/>
      <c r="N380" s="30"/>
      <c r="O380" s="30"/>
    </row>
    <row r="381" spans="1:15" ht="30">
      <c r="A381" s="53" t="s">
        <v>102</v>
      </c>
      <c r="B381" s="53"/>
      <c r="C381" s="53"/>
      <c r="D381" s="53"/>
      <c r="E381" s="53"/>
      <c r="F381" s="53"/>
      <c r="G381" s="53"/>
      <c r="H381" s="53"/>
      <c r="I381" s="53"/>
      <c r="J381" s="53" t="s">
        <v>103</v>
      </c>
      <c r="K381" s="30"/>
      <c r="L381" s="30"/>
      <c r="M381" s="30"/>
      <c r="N381" s="30"/>
      <c r="O381" s="30"/>
    </row>
    <row r="382" spans="1:15" ht="30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30"/>
      <c r="L382" s="30"/>
      <c r="M382" s="30"/>
      <c r="N382" s="30"/>
      <c r="O382" s="30"/>
    </row>
    <row r="383" spans="1:15" ht="30">
      <c r="A383" s="53" t="s">
        <v>104</v>
      </c>
      <c r="B383" s="53"/>
      <c r="C383" s="53"/>
      <c r="D383" s="53"/>
      <c r="E383" s="53"/>
      <c r="F383" s="53"/>
      <c r="G383" s="53"/>
      <c r="H383" s="53"/>
      <c r="I383" s="53"/>
      <c r="J383" s="53" t="s">
        <v>105</v>
      </c>
      <c r="K383" s="30"/>
      <c r="L383" s="30"/>
      <c r="M383" s="30"/>
      <c r="N383" s="30"/>
      <c r="O383" s="30"/>
    </row>
    <row r="384" spans="1:15" ht="30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30"/>
      <c r="L384" s="30"/>
      <c r="M384" s="30"/>
      <c r="N384" s="30"/>
      <c r="O384" s="30"/>
    </row>
    <row r="385" spans="1:15" ht="30">
      <c r="A385" s="53" t="s">
        <v>106</v>
      </c>
      <c r="B385" s="53"/>
      <c r="C385" s="53"/>
      <c r="D385" s="53"/>
      <c r="E385" s="53"/>
      <c r="F385" s="53"/>
      <c r="G385" s="53"/>
      <c r="H385" s="53"/>
      <c r="I385" s="53"/>
      <c r="J385" s="53"/>
      <c r="K385" s="30"/>
      <c r="L385" s="30"/>
      <c r="M385" s="30"/>
      <c r="N385" s="30"/>
      <c r="O385" s="30"/>
    </row>
    <row r="386" spans="1:15" ht="30">
      <c r="A386" s="53" t="s">
        <v>107</v>
      </c>
      <c r="B386" s="53"/>
      <c r="C386" s="53"/>
      <c r="D386" s="53"/>
      <c r="E386" s="53"/>
      <c r="F386" s="53"/>
      <c r="G386" s="53"/>
      <c r="H386" s="53"/>
      <c r="I386" s="53"/>
      <c r="J386" s="53"/>
      <c r="K386" s="30"/>
      <c r="L386" s="30"/>
      <c r="M386" s="30"/>
      <c r="N386" s="30"/>
      <c r="O386" s="30"/>
    </row>
    <row r="387" spans="1:15" ht="30">
      <c r="A387" s="53" t="s">
        <v>108</v>
      </c>
      <c r="B387" s="53"/>
      <c r="C387" s="53"/>
      <c r="D387" s="53"/>
      <c r="E387" s="53"/>
      <c r="F387" s="53"/>
      <c r="G387" s="53"/>
      <c r="H387" s="53"/>
      <c r="I387" s="53" t="s">
        <v>109</v>
      </c>
      <c r="J387" s="53"/>
      <c r="K387" s="30"/>
      <c r="L387" s="30"/>
      <c r="M387" s="30"/>
      <c r="N387" s="30"/>
      <c r="O387" s="30"/>
    </row>
    <row r="388" spans="1:15" ht="30">
      <c r="A388" s="53" t="s">
        <v>110</v>
      </c>
      <c r="B388" s="53"/>
      <c r="C388" s="53"/>
      <c r="D388" s="53"/>
      <c r="E388" s="53"/>
      <c r="F388" s="53"/>
      <c r="G388" s="53"/>
      <c r="H388" s="53"/>
      <c r="I388" s="53" t="s">
        <v>111</v>
      </c>
      <c r="J388" s="53"/>
      <c r="K388" s="30"/>
      <c r="L388" s="30"/>
      <c r="M388" s="30"/>
      <c r="N388" s="30"/>
      <c r="O388" s="30"/>
    </row>
    <row r="389" spans="1:15" ht="30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30"/>
      <c r="L389" s="30"/>
      <c r="M389" s="30"/>
      <c r="N389" s="30"/>
      <c r="O389" s="30"/>
    </row>
    <row r="390" spans="1:15" ht="30">
      <c r="A390" s="53" t="s">
        <v>112</v>
      </c>
      <c r="B390" s="53"/>
      <c r="C390" s="53"/>
      <c r="D390" s="53"/>
      <c r="E390" s="53"/>
      <c r="F390" s="53"/>
      <c r="G390" s="53"/>
      <c r="H390" s="53"/>
      <c r="I390" s="53"/>
      <c r="J390" s="53"/>
      <c r="K390" s="30"/>
      <c r="L390" s="30"/>
      <c r="M390" s="30"/>
      <c r="N390" s="30"/>
      <c r="O390" s="30"/>
    </row>
    <row r="391" spans="1:15" ht="30">
      <c r="A391" s="53" t="s">
        <v>108</v>
      </c>
      <c r="B391" s="53"/>
      <c r="C391" s="53"/>
      <c r="D391" s="53"/>
      <c r="E391" s="53"/>
      <c r="F391" s="53"/>
      <c r="G391" s="53"/>
      <c r="H391" s="53"/>
      <c r="I391" s="53" t="s">
        <v>113</v>
      </c>
      <c r="J391" s="53"/>
      <c r="K391" s="30"/>
      <c r="L391" s="30"/>
      <c r="M391" s="30"/>
      <c r="N391" s="30"/>
      <c r="O391" s="30"/>
    </row>
    <row r="392" spans="1:15" ht="30">
      <c r="A392" s="53" t="s">
        <v>110</v>
      </c>
      <c r="B392" s="53"/>
      <c r="C392" s="53"/>
      <c r="D392" s="53"/>
      <c r="E392" s="53"/>
      <c r="F392" s="53"/>
      <c r="G392" s="53"/>
      <c r="H392" s="53"/>
      <c r="I392" s="53" t="s">
        <v>114</v>
      </c>
      <c r="J392" s="53"/>
      <c r="K392" s="30"/>
      <c r="L392" s="30"/>
      <c r="M392" s="30"/>
      <c r="N392" s="30"/>
      <c r="O392" s="30"/>
    </row>
    <row r="393" spans="1:15" ht="30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30"/>
      <c r="L393" s="30"/>
      <c r="M393" s="30"/>
      <c r="N393" s="30"/>
      <c r="O393" s="30"/>
    </row>
    <row r="394" spans="1:15" ht="30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30"/>
      <c r="L394" s="30"/>
      <c r="M394" s="30"/>
      <c r="N394" s="30"/>
      <c r="O394" s="30"/>
    </row>
    <row r="395" spans="1:15" ht="30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30"/>
      <c r="L395" s="30"/>
      <c r="M395" s="30"/>
      <c r="N395" s="30"/>
      <c r="O395" s="30"/>
    </row>
    <row r="396" spans="1:15" ht="30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30"/>
      <c r="L396" s="30"/>
      <c r="M396" s="30"/>
      <c r="N396" s="30"/>
      <c r="O396" s="30"/>
    </row>
    <row r="397" spans="1:15" ht="30">
      <c r="A397" s="53" t="s">
        <v>115</v>
      </c>
      <c r="B397" s="53"/>
      <c r="C397" s="53"/>
      <c r="D397" s="53"/>
      <c r="E397" s="53"/>
      <c r="F397" s="53" t="s">
        <v>116</v>
      </c>
      <c r="G397" s="53"/>
      <c r="H397" s="53"/>
      <c r="I397" s="53"/>
      <c r="J397" s="53"/>
      <c r="K397" s="30"/>
      <c r="L397" s="30"/>
      <c r="M397" s="30"/>
      <c r="N397" s="30"/>
      <c r="O397" s="30"/>
    </row>
    <row r="398" spans="1:15" ht="30">
      <c r="A398" s="53"/>
      <c r="B398" s="53"/>
      <c r="C398" s="53"/>
      <c r="D398" s="53"/>
      <c r="E398" s="53"/>
      <c r="F398" s="53" t="s">
        <v>117</v>
      </c>
      <c r="G398" s="53"/>
      <c r="H398" s="53"/>
      <c r="I398" s="53"/>
      <c r="J398" s="53"/>
      <c r="K398" s="30"/>
      <c r="L398" s="30"/>
      <c r="M398" s="30"/>
      <c r="N398" s="30"/>
      <c r="O398" s="30"/>
    </row>
    <row r="399" spans="1:15" ht="30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30"/>
      <c r="L399" s="30"/>
      <c r="M399" s="30"/>
      <c r="N399" s="30"/>
      <c r="O399" s="30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78" max="255" man="1"/>
    <brk id="140" max="255" man="1"/>
    <brk id="200" max="255" man="1"/>
    <brk id="273" max="255" man="1"/>
    <brk id="310" max="255" man="1"/>
    <brk id="3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2016-08-31T11:25:27Z</cp:lastPrinted>
  <dcterms:created xsi:type="dcterms:W3CDTF">2007-11-13T16:29:52Z</dcterms:created>
  <dcterms:modified xsi:type="dcterms:W3CDTF">2020-02-26T22:18:23Z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492765315</vt:i4>
  </property>
  <property fmtid="{D5CDD505-2E9C-101B-9397-08002B2CF9AE}" pid="3" name="_NewReviewCycle">
    <vt:lpwstr/>
  </property>
  <property fmtid="{D5CDD505-2E9C-101B-9397-08002B2CF9AE}" pid="4" name="_EmailSubject">
    <vt:lpwstr>Please Post - VNG Website</vt:lpwstr>
  </property>
  <property fmtid="{D5CDD505-2E9C-101B-9397-08002B2CF9AE}" pid="5" name="_AuthorEmail">
    <vt:lpwstr>LEGARRET@southernco.com</vt:lpwstr>
  </property>
  <property fmtid="{D5CDD505-2E9C-101B-9397-08002B2CF9AE}" pid="6" name="_AuthorEmailDisplayName">
    <vt:lpwstr>Garrett, Leigh</vt:lpwstr>
  </property>
  <property fmtid="{D5CDD505-2E9C-101B-9397-08002B2CF9AE}" pid="7" name="_ReviewingToolsShownOnce">
    <vt:lpwstr/>
  </property>
</Properties>
</file>