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ULY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<sst xmlns="http://schemas.openxmlformats.org/spreadsheetml/2006/main" count="367" uniqueCount="140">
  <si>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</si>
  <si>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</si>
  <si>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</si>
  <si>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</si>
  <si>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</si>
  <si>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</si>
  <si>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</si>
  <si>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</si>
  <si>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</si>
  <si>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</si>
  <si>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</si>
  <si>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</si>
  <si>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</si>
  <si>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</si>
  <si>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</si>
  <si>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</si>
  <si>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</si>
  <si>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</si>
  <si>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</si>
  <si>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</si>
  <si>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</si>
  <si>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</si>
  <si>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</si>
  <si>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</si>
  <si>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</si>
  <si>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</si>
  <si>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</si>
  <si>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</si>
  <si>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</si>
  <si>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</si>
  <si>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</si>
  <si>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</si>
  <si>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</si>
  <si>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</si>
  <si>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</si>
  <si>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</si>
  <si>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</si>
  <si>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</si>
  <si>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</si>
  <si>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</si>
  <si>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</si>
  <si>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</si>
  <si>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</si>
  <si>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</si>
  <si>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</si>
  <si>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</si>
  <si>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</si>
  <si>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</si>
  <si>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</si>
  <si>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</si>
  <si>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</si>
  <si>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</si>
  <si>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</si>
  <si>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</si>
  <si>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</si>
  <si>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</si>
  <si>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</si>
  <si>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</si>
  <si>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</si>
  <si>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</si>
  <si>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</si>
  <si>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</si>
  <si>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</si>
  <si>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</si>
  <si>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</si>
  <si>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</si>
  <si>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</si>
  <si>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</si>
  <si>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</si>
  <si>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</si>
  <si>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</si>
  <si>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</si>
  <si>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</si>
  <si>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</si>
  <si>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</si>
  <si>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</si>
  <si>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</si>
  <si>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</si>
  <si>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</si>
  <si>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</si>
  <si>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</si>
  <si>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</si>
  <si>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</si>
  <si>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</si>
  <si>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</si>
  <si>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</si>
  <si>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</si>
  <si>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</si>
  <si>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</si>
  <si>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</si>
  <si>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</si>
  <si>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</si>
  <si>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</si>
  <si>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</si>
  <si>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</si>
  <si>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</si>
  <si>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</si>
  <si>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</si>
  <si>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</si>
  <si>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</si>
  <si>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</si>
  <si>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</si>
  <si>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</si>
  <si>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</si>
  <si>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</si>
  <si>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</si>
  <si>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</si>
  <si>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</si>
  <si>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</si>
  <si>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</si>
  <si>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</si>
  <si>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</si>
  <si>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</si>
  <si>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</si>
  <si>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</si>
  <si>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</si>
  <si>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</si>
  <si>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</si>
  <si>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</si>
  <si>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</si>
  <si>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</si>
  <si>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</si>
  <si>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</si>
  <si>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</si>
  <si>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</si>
  <si>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</si>
  <si>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</si>
  <si>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</si>
  <si>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>This Filing Effective With the Billing Month of June 2015</t>
  </si>
  <si>
    <t>FILED 05-18-15</t>
  </si>
  <si>
    <t>Superseding Filing Effective With the Billing Month of March 2015</t>
  </si>
  <si>
    <t>EFFECTIVE  JUNE 2015</t>
  </si>
  <si>
    <t xml:space="preserve">          JULY 2015</t>
  </si>
  <si>
    <t>FILED 6-11-15</t>
  </si>
  <si>
    <t>This Filing Effective With the Billing Month of July 2015</t>
  </si>
  <si>
    <t>Superseding Filing Effective With the Billing Month of June 2015</t>
  </si>
  <si>
    <t>JULY 2015</t>
  </si>
  <si>
    <t>Filed 6-29-15</t>
  </si>
  <si>
    <t>This filing Effective for the Billing Month Of July 2015</t>
  </si>
  <si>
    <t xml:space="preserve">                        Superseding Filing Effective for the Billing Month of June 2015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</si>
</sst>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68">
      <selection activeCell="D197" sqref="D197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132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0.49961</v>
      </c>
      <c r="E17" s="12"/>
      <c r="F17" s="12">
        <v>-0.00676</v>
      </c>
      <c r="G17" s="12"/>
      <c r="H17" s="12">
        <v>0</v>
      </c>
      <c r="I17" s="12"/>
      <c r="J17" s="12">
        <v>-0.00639</v>
      </c>
      <c r="K17" s="12"/>
      <c r="L17" s="12">
        <f>SUM(D17:J17)</f>
        <v>0.48646</v>
      </c>
      <c r="M17" s="12">
        <f>B17+L17</f>
        <v>0.8638600000000001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0.49961</v>
      </c>
      <c r="E18" s="12"/>
      <c r="F18" s="12">
        <f>F17</f>
        <v>-0.00676</v>
      </c>
      <c r="G18" s="12"/>
      <c r="H18" s="12">
        <f>H17</f>
        <v>0</v>
      </c>
      <c r="I18" s="12"/>
      <c r="J18" s="12">
        <f>J17</f>
        <v>-0.00639</v>
      </c>
      <c r="K18" s="12"/>
      <c r="L18" s="12">
        <f>SUM(D18:J18)</f>
        <v>0.48646</v>
      </c>
      <c r="M18" s="12">
        <f>B18+L18</f>
        <v>0.83504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f>+B20</f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0.28556</v>
      </c>
      <c r="E27" s="12"/>
      <c r="F27" s="12">
        <v>0.03048</v>
      </c>
      <c r="G27" s="12"/>
      <c r="H27" s="12">
        <f>H3</f>
        <v>0</v>
      </c>
      <c r="I27" s="12"/>
      <c r="J27" s="12">
        <f>$J$17</f>
        <v>-0.00639</v>
      </c>
      <c r="K27" s="12"/>
      <c r="L27" s="12">
        <f>SUM(D27:J27)</f>
        <v>0.30965</v>
      </c>
      <c r="M27" s="12">
        <f>B27+L27</f>
        <v>0.5878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0.28556</v>
      </c>
      <c r="E28" s="12"/>
      <c r="F28" s="12">
        <f>F27</f>
        <v>0.03048</v>
      </c>
      <c r="G28" s="12"/>
      <c r="H28" s="12">
        <f>$H$17</f>
        <v>0</v>
      </c>
      <c r="I28" s="12"/>
      <c r="J28" s="12">
        <f>$J$17</f>
        <v>-0.00639</v>
      </c>
      <c r="K28" s="12"/>
      <c r="L28" s="12">
        <f>SUM(D28:J28)</f>
        <v>0.30965</v>
      </c>
      <c r="M28" s="12">
        <f>B28+L28</f>
        <v>0.5497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0.46631</v>
      </c>
      <c r="E35" s="12"/>
      <c r="F35" s="12">
        <v>-0.002</v>
      </c>
      <c r="G35" s="12"/>
      <c r="H35" s="12">
        <f>H17</f>
        <v>0</v>
      </c>
      <c r="I35" s="12"/>
      <c r="J35" s="12">
        <f>$J$17</f>
        <v>-0.00639</v>
      </c>
      <c r="K35" s="12"/>
      <c r="L35" s="12">
        <f>SUM(D35:J35)</f>
        <v>0.45792</v>
      </c>
      <c r="M35" s="12">
        <f>B35+L35</f>
        <v>0.73607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0.46631</v>
      </c>
      <c r="E36" s="12"/>
      <c r="F36" s="12">
        <f>F35</f>
        <v>-0.002</v>
      </c>
      <c r="G36" s="12"/>
      <c r="H36" s="12">
        <f>$H$17</f>
        <v>0</v>
      </c>
      <c r="I36" s="12"/>
      <c r="J36" s="12">
        <f>$J$17</f>
        <v>-0.00639</v>
      </c>
      <c r="K36" s="12"/>
      <c r="L36" s="12">
        <f>SUM(D36:J36)</f>
        <v>0.45792</v>
      </c>
      <c r="M36" s="12">
        <f>B36+L36</f>
        <v>0.69797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0.46631</v>
      </c>
      <c r="E37" s="12"/>
      <c r="F37" s="12">
        <f>F36</f>
        <v>-0.002</v>
      </c>
      <c r="G37" s="12"/>
      <c r="H37" s="12">
        <f>$H$17</f>
        <v>0</v>
      </c>
      <c r="I37" s="12"/>
      <c r="J37" s="12">
        <f>$J$17</f>
        <v>-0.00639</v>
      </c>
      <c r="K37" s="12"/>
      <c r="L37" s="12">
        <f>SUM(D37:J37)</f>
        <v>0.45792</v>
      </c>
      <c r="M37" s="12">
        <f>B37+L37</f>
        <v>0.67311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0.37773</v>
      </c>
      <c r="E44" s="12"/>
      <c r="F44" s="12">
        <v>-0.00873</v>
      </c>
      <c r="G44" s="12"/>
      <c r="H44" s="12">
        <f>H28</f>
        <v>0</v>
      </c>
      <c r="I44" s="12"/>
      <c r="J44" s="12">
        <f>$J$17</f>
        <v>-0.00639</v>
      </c>
      <c r="K44" s="12"/>
      <c r="L44" s="12">
        <f>SUM(D44:J44)</f>
        <v>0.36261</v>
      </c>
      <c r="M44" s="12">
        <f>B44+L44</f>
        <v>0.76242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0.37773</v>
      </c>
      <c r="E45" s="12"/>
      <c r="F45" s="12">
        <f>F44</f>
        <v>-0.00873</v>
      </c>
      <c r="G45" s="12"/>
      <c r="H45" s="12">
        <f>$H$17</f>
        <v>0</v>
      </c>
      <c r="I45" s="12"/>
      <c r="J45" s="12">
        <f>$J$17</f>
        <v>-0.00639</v>
      </c>
      <c r="K45" s="12"/>
      <c r="L45" s="12">
        <f>SUM(D45:J45)</f>
        <v>0.36261</v>
      </c>
      <c r="M45" s="12">
        <f>B45+L45</f>
        <v>0.6080099999999999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0.37773</v>
      </c>
      <c r="E46" s="12"/>
      <c r="F46" s="12">
        <f>F45</f>
        <v>-0.00873</v>
      </c>
      <c r="G46" s="12"/>
      <c r="H46" s="12">
        <f>$H$17</f>
        <v>0</v>
      </c>
      <c r="I46" s="12"/>
      <c r="J46" s="12">
        <f>$J$17</f>
        <v>-0.00639</v>
      </c>
      <c r="K46" s="12"/>
      <c r="L46" s="12">
        <f>SUM(D46:J46)</f>
        <v>0.36261</v>
      </c>
      <c r="M46" s="12">
        <f>B46+L46</f>
        <v>0.55915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0.37773</v>
      </c>
      <c r="E47" s="12"/>
      <c r="F47" s="12">
        <f>F46</f>
        <v>-0.00873</v>
      </c>
      <c r="G47" s="12"/>
      <c r="H47" s="12">
        <f>$H$17</f>
        <v>0</v>
      </c>
      <c r="I47" s="12"/>
      <c r="J47" s="12">
        <f>$J$17</f>
        <v>-0.00639</v>
      </c>
      <c r="K47" s="12"/>
      <c r="L47" s="12">
        <f>SUM(D47:J47)</f>
        <v>0.36261</v>
      </c>
      <c r="M47" s="12">
        <f>B47+L47</f>
        <v>0.51902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0.26509</v>
      </c>
      <c r="E54" s="12"/>
      <c r="F54" s="12">
        <v>-0.06513</v>
      </c>
      <c r="G54" s="12"/>
      <c r="H54" s="12">
        <v>0</v>
      </c>
      <c r="I54" s="12"/>
      <c r="J54" s="12">
        <f>$J$17</f>
        <v>-0.00639</v>
      </c>
      <c r="K54" s="12"/>
      <c r="L54" s="12">
        <f>SUM(D54:J54)</f>
        <v>0.19357</v>
      </c>
      <c r="M54" s="12">
        <f>B54+L54</f>
        <v>0.45933999999999997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0.26509</v>
      </c>
      <c r="E55" s="12"/>
      <c r="F55" s="12">
        <f>F54</f>
        <v>-0.06513</v>
      </c>
      <c r="G55" s="12"/>
      <c r="H55" s="12">
        <f>H54</f>
        <v>0</v>
      </c>
      <c r="I55" s="12"/>
      <c r="J55" s="12">
        <f>J54</f>
        <v>-0.00639</v>
      </c>
      <c r="K55" s="12"/>
      <c r="L55" s="12">
        <f>SUM(D55:J55)</f>
        <v>0.19357</v>
      </c>
      <c r="M55" s="12">
        <f>B55+L55</f>
        <v>0.40742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0.07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f>+B57</f>
        <v>0.07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0.26509</v>
      </c>
      <c r="E64" s="12"/>
      <c r="F64" s="12">
        <v>-0.06276</v>
      </c>
      <c r="G64" s="12"/>
      <c r="H64" s="12">
        <f>H43</f>
        <v>0</v>
      </c>
      <c r="I64" s="12"/>
      <c r="J64" s="12">
        <f>$J$17</f>
        <v>-0.00639</v>
      </c>
      <c r="K64" s="12"/>
      <c r="L64" s="12">
        <f>SUM(D64:J64)</f>
        <v>0.19594</v>
      </c>
      <c r="M64" s="12">
        <f>B64+L64</f>
        <v>0.45338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0.26509</v>
      </c>
      <c r="E65" s="12"/>
      <c r="F65" s="12">
        <f>F64</f>
        <v>-0.06276</v>
      </c>
      <c r="G65" s="12"/>
      <c r="H65" s="12">
        <f>$H$17</f>
        <v>0</v>
      </c>
      <c r="I65" s="12"/>
      <c r="J65" s="12">
        <f>$J$17</f>
        <v>-0.00639</v>
      </c>
      <c r="K65" s="12"/>
      <c r="L65" s="12">
        <f>SUM(D65:J65)</f>
        <v>0.19594</v>
      </c>
      <c r="M65" s="12">
        <f>B65+L65</f>
        <v>0.47072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0.26509</v>
      </c>
      <c r="E66" s="12"/>
      <c r="F66" s="12">
        <f>F65</f>
        <v>-0.06276</v>
      </c>
      <c r="G66" s="12"/>
      <c r="H66" s="12">
        <f>$H$17</f>
        <v>0</v>
      </c>
      <c r="I66" s="12"/>
      <c r="J66" s="12">
        <f>$J$17</f>
        <v>-0.00639</v>
      </c>
      <c r="K66" s="12"/>
      <c r="L66" s="12">
        <f>SUM(D66:J66)</f>
        <v>0.19594</v>
      </c>
      <c r="M66" s="12">
        <f>B66+L66</f>
        <v>0.36748000000000003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0.26509</v>
      </c>
      <c r="E67" s="12"/>
      <c r="F67" s="12">
        <f>F66</f>
        <v>-0.06276</v>
      </c>
      <c r="G67" s="12"/>
      <c r="H67" s="12">
        <f>$H$17</f>
        <v>0</v>
      </c>
      <c r="I67" s="12"/>
      <c r="J67" s="12">
        <f>$J$17</f>
        <v>-0.00639</v>
      </c>
      <c r="K67" s="12"/>
      <c r="L67" s="12">
        <f>SUM(D67:J67)</f>
        <v>0.19594</v>
      </c>
      <c r="M67" s="12">
        <f>B67+L67</f>
        <v>0.36748000000000003</v>
      </c>
      <c r="N67" s="12"/>
      <c r="O67" s="12" t="s">
        <v>56</v>
      </c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0.27771</v>
      </c>
      <c r="E72" s="3"/>
      <c r="F72" s="12">
        <v>-0.013</v>
      </c>
      <c r="G72" s="3"/>
      <c r="H72" s="12">
        <f>$H$17</f>
        <v>0</v>
      </c>
      <c r="I72" s="3"/>
      <c r="J72" s="12">
        <f>$J$17</f>
        <v>-0.00639</v>
      </c>
      <c r="K72" s="3"/>
      <c r="L72" s="11">
        <f>ROUND((SUM(D72:J72)*18),2)</f>
        <v>4.65</v>
      </c>
      <c r="M72" s="11">
        <f>ROUND(+B72+L72,2)</f>
        <v>16.93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134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133</v>
      </c>
      <c r="B77" s="3"/>
      <c r="C77" s="3"/>
      <c r="D77" s="3"/>
      <c r="E77" s="3"/>
      <c r="F77" s="3" t="s">
        <v>135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127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JULY 2015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0.97936</v>
      </c>
      <c r="K95" s="3"/>
      <c r="L95" s="3"/>
      <c r="M95" s="12">
        <f>SUM(F95:J95)</f>
        <v>1.15123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0.26306</v>
      </c>
      <c r="K101" s="3"/>
      <c r="L101" s="3"/>
      <c r="M101" s="12">
        <f>SUM(F101:J101)</f>
        <v>0.26306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0.97936</v>
      </c>
      <c r="K108" s="3"/>
      <c r="L108" s="3"/>
      <c r="M108" s="12">
        <f>SUM(F108:J108)</f>
        <v>1.14978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0.26306</v>
      </c>
      <c r="K118" s="3"/>
      <c r="L118" s="3"/>
      <c r="M118" s="12">
        <f>SUM(F118:J118)</f>
        <v>0.26306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">
        <v>128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136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0.392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0.392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0.392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0.392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0.392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0.392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0.392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0.392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0.392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0.392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0.392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0.392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137</v>
      </c>
      <c r="B195" s="27"/>
      <c r="C195" s="27"/>
      <c r="D195" s="27"/>
      <c r="E195" s="3" t="s">
        <v>138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139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JULY 2015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0.30748</v>
      </c>
      <c r="K217" s="3"/>
      <c r="L217" s="3"/>
      <c r="M217" s="12">
        <f>SUM(F217:J217)</f>
        <v>0.6169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0.7814272299999999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+J217</f>
        <v>0.30748</v>
      </c>
      <c r="K228" s="3"/>
      <c r="L228" s="3"/>
      <c r="M228" s="12">
        <f>SUM(F228:J228)</f>
        <v>0.35779999999999995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0.4532252599999999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0.04442</v>
      </c>
      <c r="K238" s="3"/>
      <c r="L238" s="3"/>
      <c r="M238" s="12">
        <f>SUM(F238:J238)</f>
        <v>0.35386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0.26306</v>
      </c>
      <c r="K240" s="3"/>
      <c r="L240" s="3"/>
      <c r="M240" s="12">
        <f>(J240)</f>
        <v>0.26306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0.781452564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+J238</f>
        <v>0.04442</v>
      </c>
      <c r="K251" s="12"/>
      <c r="L251" s="3"/>
      <c r="M251" s="12">
        <f>(F251+J251)</f>
        <v>0.09776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0.26306</v>
      </c>
      <c r="K253" s="3"/>
      <c r="L253" s="3"/>
      <c r="M253" s="12">
        <f>SUM(F253:J253)</f>
        <v>0.26306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0.45705069400000004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June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March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05-18-15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JULY 2015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+J101</f>
        <v>0.26306</v>
      </c>
      <c r="K292" s="3"/>
      <c r="L292" s="3"/>
      <c r="M292" s="12">
        <f>SUM(F292:J292)</f>
        <v>0.26306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05-18-15</v>
      </c>
      <c r="B299" s="3"/>
      <c r="C299" s="3"/>
      <c r="D299" s="3"/>
      <c r="E299" s="3"/>
      <c r="F299" s="11" t="str">
        <f>+F267</f>
        <v>This Filing Effective With the Billing Month of June 2015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March 2015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131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0.392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0.392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0.392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0.392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0.392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0.392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6-29-15</v>
      </c>
      <c r="B341" s="27"/>
      <c r="C341" s="27"/>
      <c r="D341" s="40"/>
      <c r="E341" s="40"/>
      <c r="F341" s="69" t="str">
        <f>+E195</f>
        <v>This filing Effective for the Billing Month Of July 2015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June 2015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2014-12-02T14:14:44Z</cp:lastPrinted>
  <dcterms:created xsi:type="dcterms:W3CDTF">2007-11-13T16:29:52Z</dcterms:created>
  <dcterms:modified xsi:type="dcterms:W3CDTF">2020-02-26T21:07:47Z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-933336612</vt:i4>
  </property>
  <property fmtid="{D5CDD505-2E9C-101B-9397-08002B2CF9AE}" pid="3" name="_NewReviewCycle">
    <vt:lpwstr/>
  </property>
  <property fmtid="{D5CDD505-2E9C-101B-9397-08002B2CF9AE}" pid="4" name="_EmailSubject">
    <vt:lpwstr>July 15 Rates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