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OCT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<sst xmlns="http://schemas.openxmlformats.org/spreadsheetml/2006/main" count="347" uniqueCount="144">
  <si>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</si>
  <si>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</si>
  <si>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</si>
  <si>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</si>
  <si>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</si>
  <si>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</si>
  <si>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</si>
  <si>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</si>
  <si>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</si>
  <si>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</si>
  <si>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</si>
  <si>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</si>
  <si>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</si>
  <si>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</si>
  <si>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</si>
  <si>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</si>
  <si>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</si>
  <si>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</si>
  <si>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</si>
  <si>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</si>
  <si>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</si>
  <si>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</si>
  <si>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</si>
  <si>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</si>
  <si>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</si>
  <si>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</si>
  <si>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</si>
  <si>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</si>
  <si>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</si>
  <si>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</si>
  <si>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</si>
  <si>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</si>
  <si>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</si>
  <si>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</si>
  <si>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</si>
  <si>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</si>
  <si>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</si>
  <si>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</si>
  <si>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</si>
  <si>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</si>
  <si>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</si>
  <si>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</si>
  <si>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</si>
  <si>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</si>
  <si>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</si>
  <si>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</si>
  <si>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</si>
  <si>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</si>
  <si>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</si>
  <si>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</si>
  <si>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</si>
  <si>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</si>
  <si>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</si>
  <si>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</si>
  <si>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</si>
  <si>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</si>
  <si>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</si>
  <si>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</si>
  <si>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</si>
  <si>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</si>
  <si>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</si>
  <si>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</si>
  <si>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</si>
  <si>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</si>
  <si>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</si>
  <si>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</si>
  <si>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</si>
  <si>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</si>
  <si>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</si>
  <si>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</si>
  <si>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</si>
  <si>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</si>
  <si>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</si>
  <si>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</si>
  <si>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</si>
  <si>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</si>
  <si>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</si>
  <si>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</si>
  <si>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</si>
  <si>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</si>
  <si>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</si>
  <si>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</si>
  <si>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</si>
  <si>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</si>
  <si>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</si>
  <si>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</si>
  <si>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</si>
  <si>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</si>
  <si>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</si>
  <si>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</si>
  <si>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</si>
  <si>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</si>
  <si>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</si>
  <si>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</si>
  <si>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</si>
  <si>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</si>
  <si>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</si>
  <si>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</si>
  <si>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</si>
  <si>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</si>
  <si>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</si>
  <si>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</si>
  <si>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</si>
  <si>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</si>
  <si>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</si>
  <si>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</si>
  <si>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</si>
  <si>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</si>
  <si>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</si>
  <si>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</si>
  <si>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</si>
  <si>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</si>
  <si>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</si>
  <si>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</si>
  <si>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</si>
  <si>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</si>
  <si>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</si>
  <si>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</si>
  <si>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</si>
  <si>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</si>
  <si>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</si>
  <si>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</si>
  <si>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</si>
  <si>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</si>
  <si>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</si>
  <si>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</si>
  <si>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</si>
  <si>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</si>
  <si>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</si>
  <si>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>FILED 08-03-15</t>
  </si>
  <si>
    <t>Superseding Filing Effective With the Billing Month of June 2015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</si>
  <si>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</si>
  <si>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</si>
  <si>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</si>
  <si>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 xml:space="preserve">         OCTOBER 2015 </t>
  </si>
  <si>
    <t>REFER TO SCHEDULE 1</t>
  </si>
  <si>
    <t>REFER TO SCHEDULE 2B OR 2C</t>
  </si>
  <si>
    <t>FILED 09-18-15</t>
  </si>
  <si>
    <t>This Filing Effective With the Billing Month of October 2015</t>
  </si>
  <si>
    <t>Superseding Filing Effective With the Billing Month of September 2015</t>
  </si>
  <si>
    <t>OCTOBER 2015</t>
  </si>
  <si>
    <t>Filed 9-30-15</t>
  </si>
  <si>
    <t>This filing Effective for the Billing Month Of October 2015</t>
  </si>
  <si>
    <t xml:space="preserve">                        Superseding Filing Effective for the Billing Month of September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</si>
</sst>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134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0.4507</v>
      </c>
      <c r="E17" s="12"/>
      <c r="F17" s="12">
        <v>-0.08397</v>
      </c>
      <c r="G17" s="12"/>
      <c r="H17" s="12">
        <v>0</v>
      </c>
      <c r="I17" s="12"/>
      <c r="J17" s="12">
        <v>-0.0017</v>
      </c>
      <c r="K17" s="12"/>
      <c r="L17" s="12">
        <f>SUM(D17:J17)</f>
        <v>0.36503</v>
      </c>
      <c r="M17" s="12">
        <f>B17+L17</f>
        <v>0.74243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0.4507</v>
      </c>
      <c r="E18" s="12"/>
      <c r="F18" s="12">
        <f>F17</f>
        <v>-0.08397</v>
      </c>
      <c r="G18" s="12"/>
      <c r="H18" s="12">
        <f>H17</f>
        <v>0</v>
      </c>
      <c r="I18" s="12"/>
      <c r="J18" s="12">
        <f>J17</f>
        <v>-0.0017</v>
      </c>
      <c r="K18" s="12"/>
      <c r="L18" s="12">
        <f>SUM(D18:J18)</f>
        <v>0.36503</v>
      </c>
      <c r="M18" s="12">
        <f>B18+L18</f>
        <v>0.7136100000000001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0.0005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0.0005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0.23651</v>
      </c>
      <c r="E27" s="12"/>
      <c r="F27" s="12">
        <v>0.02373</v>
      </c>
      <c r="G27" s="12"/>
      <c r="H27" s="12">
        <f>H3</f>
        <v>0</v>
      </c>
      <c r="I27" s="12"/>
      <c r="J27" s="12">
        <f>$J$17</f>
        <v>-0.0017</v>
      </c>
      <c r="K27" s="12"/>
      <c r="L27" s="12">
        <f>SUM(D27:J27)</f>
        <v>0.25854000000000005</v>
      </c>
      <c r="M27" s="12">
        <f>B27+L27</f>
        <v>0.5366900000000001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0.23651</v>
      </c>
      <c r="E28" s="12"/>
      <c r="F28" s="12">
        <f>F27</f>
        <v>0.02373</v>
      </c>
      <c r="G28" s="12"/>
      <c r="H28" s="12">
        <f>$H$17</f>
        <v>0</v>
      </c>
      <c r="I28" s="12"/>
      <c r="J28" s="12">
        <f>$J$17</f>
        <v>-0.0017</v>
      </c>
      <c r="K28" s="12"/>
      <c r="L28" s="12">
        <f>SUM(D28:J28)</f>
        <v>0.25854000000000005</v>
      </c>
      <c r="M28" s="12">
        <f>B28+L28</f>
        <v>0.4985900000000001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0.4173</v>
      </c>
      <c r="E35" s="12"/>
      <c r="F35" s="12">
        <v>-0.05274</v>
      </c>
      <c r="G35" s="12"/>
      <c r="H35" s="12">
        <f>H17</f>
        <v>0</v>
      </c>
      <c r="I35" s="12"/>
      <c r="J35" s="12">
        <f>$J$17</f>
        <v>-0.0017</v>
      </c>
      <c r="K35" s="12"/>
      <c r="L35" s="12">
        <f>SUM(D35:J35)</f>
        <v>0.36286</v>
      </c>
      <c r="M35" s="12">
        <f>B35+L35</f>
        <v>0.6410100000000001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0.4173</v>
      </c>
      <c r="E36" s="12"/>
      <c r="F36" s="12">
        <f>F35</f>
        <v>-0.05274</v>
      </c>
      <c r="G36" s="12"/>
      <c r="H36" s="12">
        <f>$H$17</f>
        <v>0</v>
      </c>
      <c r="I36" s="12"/>
      <c r="J36" s="12">
        <f>$J$17</f>
        <v>-0.0017</v>
      </c>
      <c r="K36" s="12"/>
      <c r="L36" s="12">
        <f>SUM(D36:J36)</f>
        <v>0.36286</v>
      </c>
      <c r="M36" s="12">
        <f>B36+L36</f>
        <v>0.6029100000000001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0.4173</v>
      </c>
      <c r="E37" s="12"/>
      <c r="F37" s="12">
        <f>F36</f>
        <v>-0.05274</v>
      </c>
      <c r="G37" s="12"/>
      <c r="H37" s="12">
        <f>$H$17</f>
        <v>0</v>
      </c>
      <c r="I37" s="12"/>
      <c r="J37" s="12">
        <f>$J$17</f>
        <v>-0.0017</v>
      </c>
      <c r="K37" s="12"/>
      <c r="L37" s="12">
        <f>SUM(D37:J37)</f>
        <v>0.36286</v>
      </c>
      <c r="M37" s="12">
        <f>B37+L37</f>
        <v>0.57805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0.32846</v>
      </c>
      <c r="E44" s="12"/>
      <c r="F44" s="12">
        <v>-0.01401</v>
      </c>
      <c r="G44" s="12"/>
      <c r="H44" s="12">
        <f>H28</f>
        <v>0</v>
      </c>
      <c r="I44" s="12"/>
      <c r="J44" s="12">
        <f>$J$17</f>
        <v>-0.0017</v>
      </c>
      <c r="K44" s="12"/>
      <c r="L44" s="12">
        <f>SUM(D44:J44)</f>
        <v>0.31275</v>
      </c>
      <c r="M44" s="12">
        <f>B44+L44</f>
        <v>0.71256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0.32846</v>
      </c>
      <c r="E45" s="12"/>
      <c r="F45" s="12">
        <f>F44</f>
        <v>-0.01401</v>
      </c>
      <c r="G45" s="12"/>
      <c r="H45" s="12">
        <f>$H$17</f>
        <v>0</v>
      </c>
      <c r="I45" s="12"/>
      <c r="J45" s="12">
        <f>$J$17</f>
        <v>-0.0017</v>
      </c>
      <c r="K45" s="12"/>
      <c r="L45" s="12">
        <f>SUM(D45:J45)</f>
        <v>0.31275</v>
      </c>
      <c r="M45" s="12">
        <f>B45+L45</f>
        <v>0.5581499999999999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0.32846</v>
      </c>
      <c r="E46" s="12"/>
      <c r="F46" s="12">
        <f>F45</f>
        <v>-0.01401</v>
      </c>
      <c r="G46" s="12"/>
      <c r="H46" s="12">
        <f>$H$17</f>
        <v>0</v>
      </c>
      <c r="I46" s="12"/>
      <c r="J46" s="12">
        <f>$J$17</f>
        <v>-0.0017</v>
      </c>
      <c r="K46" s="12"/>
      <c r="L46" s="12">
        <f>SUM(D46:J46)</f>
        <v>0.31275</v>
      </c>
      <c r="M46" s="12">
        <f>B46+L46</f>
        <v>0.50929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0.32846</v>
      </c>
      <c r="E47" s="12"/>
      <c r="F47" s="12">
        <f>F46</f>
        <v>-0.01401</v>
      </c>
      <c r="G47" s="12"/>
      <c r="H47" s="12">
        <f>$H$17</f>
        <v>0</v>
      </c>
      <c r="I47" s="12"/>
      <c r="J47" s="12">
        <f>$J$17</f>
        <v>-0.0017</v>
      </c>
      <c r="K47" s="12"/>
      <c r="L47" s="12">
        <f>SUM(D47:J47)</f>
        <v>0.31275</v>
      </c>
      <c r="M47" s="12">
        <f>B47+L47</f>
        <v>0.46915999999999997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135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0.22867</v>
      </c>
      <c r="E71" s="3"/>
      <c r="F71" s="12">
        <v>0.03415</v>
      </c>
      <c r="G71" s="3"/>
      <c r="H71" s="12">
        <f>$H$17</f>
        <v>0</v>
      </c>
      <c r="I71" s="3"/>
      <c r="J71" s="12">
        <f>$J$17</f>
        <v>-0.0017</v>
      </c>
      <c r="K71" s="3"/>
      <c r="L71" s="11">
        <f>ROUND((SUM(D71:J71)*18),2)</f>
        <v>4.7</v>
      </c>
      <c r="M71" s="11">
        <f>ROUND(+B71+L71,2)</f>
        <v>16.98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138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137</v>
      </c>
      <c r="B76" s="3"/>
      <c r="C76" s="3"/>
      <c r="D76" s="3"/>
      <c r="E76" s="3"/>
      <c r="F76" s="3" t="s">
        <v>139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OCTOBER 2015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0.98055</v>
      </c>
      <c r="K95" s="3"/>
      <c r="L95" s="3"/>
      <c r="M95" s="12">
        <f>SUM(F95:J95)</f>
        <v>1.15242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0.21438</v>
      </c>
      <c r="K101" s="3"/>
      <c r="L101" s="3"/>
      <c r="M101" s="12">
        <f>SUM(F101:J101)</f>
        <v>0.21438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0.98055</v>
      </c>
      <c r="K108" s="3"/>
      <c r="L108" s="3"/>
      <c r="M108" s="12">
        <f>SUM(F108:J108)</f>
        <v>1.15097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0.21438</v>
      </c>
      <c r="K118" s="3"/>
      <c r="L118" s="3"/>
      <c r="M118" s="12">
        <f>SUM(F118:J118)</f>
        <v>0.21438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tr">
        <f>+F75</f>
        <v>This Filing Effective With the Billing Month of October 2015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140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0.37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0.37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0.37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0.37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0.37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0.37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0.37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0.37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0.37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0.37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0.37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0.37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141</v>
      </c>
      <c r="B195" s="24"/>
      <c r="C195" s="24"/>
      <c r="D195" s="24"/>
      <c r="E195" s="3" t="s">
        <v>142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143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140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0.25884</v>
      </c>
      <c r="K217" s="3"/>
      <c r="L217" s="3"/>
      <c r="M217" s="12">
        <f>SUM(F217:J217)</f>
        <v>0.56826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0.719814942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J217</f>
        <v>0.25884</v>
      </c>
      <c r="K228" s="3"/>
      <c r="L228" s="3"/>
      <c r="M228" s="12">
        <f>SUM(F228:J228)</f>
        <v>0.30916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0.39161297199999995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0.04445726027397261</v>
      </c>
      <c r="K238" s="3"/>
      <c r="L238" s="3"/>
      <c r="M238" s="12">
        <f>SUM(F238:J238)</f>
        <v>0.3538972602739726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+J101</f>
        <v>0.21438</v>
      </c>
      <c r="K240" s="3"/>
      <c r="L240" s="3"/>
      <c r="M240" s="12">
        <f>(J240)</f>
        <v>0.21438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0.7198368055890411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(J238)</f>
        <v>0.04445726027397261</v>
      </c>
      <c r="K251" s="12"/>
      <c r="L251" s="3"/>
      <c r="M251" s="12">
        <f>(F251+J251)</f>
        <v>0.0977972602739726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J240</f>
        <v>0.21438</v>
      </c>
      <c r="K253" s="3"/>
      <c r="L253" s="3"/>
      <c r="M253" s="12">
        <f>SUM(F253:J253)</f>
        <v>0.21438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0.395434935589041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+F75</f>
        <v>This Filing Effective With the Billing Month of October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September 2015 </v>
      </c>
      <c r="F268" s="3" t="str">
        <f>+F140</f>
        <v>Superseding Filing Effective With the Billing Month of June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08-03-15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OCTOBER 2015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0.21438</v>
      </c>
      <c r="K292" s="3"/>
      <c r="L292" s="3"/>
      <c r="M292" s="12">
        <f>SUM(F292:J292)</f>
        <v>0.21438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08-03-15</v>
      </c>
      <c r="B305" s="3"/>
      <c r="C305" s="3"/>
      <c r="D305" s="3"/>
      <c r="E305" s="3"/>
      <c r="F305" s="12" t="str">
        <f>+F267</f>
        <v>This Filing Effective With the Billing Month of October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June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131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132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OCTOBER 2015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0.37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0.37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0.37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0.37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0.37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0.37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9-30-15</v>
      </c>
      <c r="B345" s="24"/>
      <c r="C345" s="24"/>
      <c r="D345" s="37"/>
      <c r="E345" s="37"/>
      <c r="F345" s="64" t="str">
        <f>+E195</f>
        <v>This filing Effective for the Billing Month Of October 2015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September 2015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133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2015-08-31T15:05:55Z</cp:lastPrinted>
  <dcterms:created xsi:type="dcterms:W3CDTF">2007-11-13T16:29:52Z</dcterms:created>
  <dcterms:modified xsi:type="dcterms:W3CDTF">2020-02-26T21:12:20Z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1133774670</vt:i4>
  </property>
  <property fmtid="{D5CDD505-2E9C-101B-9397-08002B2CF9AE}" pid="3" name="_NewReviewCycle">
    <vt:lpwstr/>
  </property>
  <property fmtid="{D5CDD505-2E9C-101B-9397-08002B2CF9AE}" pid="4" name="_EmailSubject">
    <vt:lpwstr>VNG Website Posting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