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Dec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<sst xmlns="http://schemas.openxmlformats.org/spreadsheetml/2006/main" count="346" uniqueCount="141">
  <si>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</si>
  <si>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</si>
  <si>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</si>
  <si>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</si>
  <si>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</si>
  <si>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</si>
  <si>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</si>
  <si>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</si>
  <si>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</si>
  <si>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</si>
  <si>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</si>
  <si>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</si>
  <si>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</si>
  <si>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</si>
  <si>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</si>
  <si>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</si>
  <si>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</si>
  <si>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</si>
  <si>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</si>
  <si>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</si>
  <si>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</si>
  <si>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</si>
  <si>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</si>
  <si>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</si>
  <si>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</si>
  <si>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</si>
  <si>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</si>
  <si>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</si>
  <si>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</si>
  <si>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</si>
  <si>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</si>
  <si>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</si>
  <si>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</si>
  <si>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</si>
  <si>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</si>
  <si>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</si>
  <si>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</si>
  <si>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</si>
  <si>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</si>
  <si>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</si>
  <si>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</si>
  <si>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</si>
  <si>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</si>
  <si>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</si>
  <si>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</si>
  <si>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</si>
  <si>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</si>
  <si>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</si>
  <si>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</si>
  <si>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</si>
  <si>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</si>
  <si>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</si>
  <si>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</si>
  <si>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</si>
  <si>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</si>
  <si>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</si>
  <si>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</si>
  <si>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</si>
  <si>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</si>
  <si>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</si>
  <si>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</si>
  <si>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</si>
  <si>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</si>
  <si>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</si>
  <si>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</si>
  <si>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</si>
  <si>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</si>
  <si>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</si>
  <si>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</si>
  <si>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</si>
  <si>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</si>
  <si>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</si>
  <si>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</si>
  <si>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</si>
  <si>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</si>
  <si>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</si>
  <si>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</si>
  <si>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</si>
  <si>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</si>
  <si>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</si>
  <si>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</si>
  <si>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</si>
  <si>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</si>
  <si>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</si>
  <si>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</si>
  <si>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</si>
  <si>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</si>
  <si>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</si>
  <si>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</si>
  <si>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</si>
  <si>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</si>
  <si>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</si>
  <si>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</si>
  <si>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</si>
  <si>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</si>
  <si>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</si>
  <si>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</si>
  <si>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</si>
  <si>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</si>
  <si>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</si>
  <si>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</si>
  <si>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</si>
  <si>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</si>
  <si>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</si>
  <si>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</si>
  <si>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</si>
  <si>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</si>
  <si>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</si>
  <si>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</si>
  <si>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</si>
  <si>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</si>
  <si>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</si>
  <si>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</si>
  <si>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</si>
  <si>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</si>
  <si>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</si>
  <si>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</si>
  <si>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</si>
  <si>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</si>
  <si>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</si>
  <si>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</si>
  <si>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</si>
  <si>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</si>
  <si>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</si>
  <si>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</si>
  <si>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</si>
  <si>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</si>
  <si>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REFER TO SCHEDULE 1</t>
  </si>
  <si>
    <t>REFER TO SCHEDULE 2B OR 2C</t>
  </si>
  <si>
    <t>EFFECTIVE NOVEMBER 2014</t>
  </si>
  <si>
    <t>This Filing Effective With the Billing Month of December 2014</t>
  </si>
  <si>
    <t>Superseding Filing Effective With the Billing Month of November 2014</t>
  </si>
  <si>
    <t>*  Schedule 3 and Schedule 4 effective  May through September</t>
  </si>
  <si>
    <t xml:space="preserve">          DECEMBER 2014</t>
  </si>
  <si>
    <t>FILED 11-04-14</t>
  </si>
  <si>
    <t>Superseding Filing Effective With the Billing Month of September 2014</t>
  </si>
  <si>
    <t>DECEMBER 2014</t>
  </si>
  <si>
    <t>Filed 11-26-14</t>
  </si>
  <si>
    <t>This filing Effective for the Billing Month Of December 2014</t>
  </si>
  <si>
    <t xml:space="preserve">                        Superseding Filing Effective for the Billing Month of November 2014 </t>
  </si>
  <si>
    <t>FILED 11-10-14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</si>
</sst>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133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0.58879</v>
      </c>
      <c r="E17" s="12"/>
      <c r="F17" s="12">
        <v>-0.03996</v>
      </c>
      <c r="G17" s="12"/>
      <c r="H17" s="12">
        <v>0</v>
      </c>
      <c r="I17" s="12"/>
      <c r="J17" s="12">
        <v>-0.00436</v>
      </c>
      <c r="K17" s="12"/>
      <c r="L17" s="12">
        <f>SUM(D17:J17)</f>
        <v>0.54447</v>
      </c>
      <c r="M17" s="12">
        <f>B17+L17</f>
        <v>0.92187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0.58879</v>
      </c>
      <c r="E18" s="12"/>
      <c r="F18" s="12">
        <f>F17</f>
        <v>-0.03996</v>
      </c>
      <c r="G18" s="12"/>
      <c r="H18" s="12">
        <f>H17</f>
        <v>0</v>
      </c>
      <c r="I18" s="12"/>
      <c r="J18" s="12">
        <f>J17</f>
        <v>-0.00436</v>
      </c>
      <c r="K18" s="12"/>
      <c r="L18" s="12">
        <f>SUM(D18:J18)</f>
        <v>0.54447</v>
      </c>
      <c r="M18" s="12">
        <f>B18+L18</f>
        <v>0.89305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0.01559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0.01559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0.37867</v>
      </c>
      <c r="E27" s="12"/>
      <c r="F27" s="12">
        <v>-0.01286</v>
      </c>
      <c r="G27" s="12"/>
      <c r="H27" s="12">
        <f>H3</f>
        <v>0</v>
      </c>
      <c r="I27" s="12"/>
      <c r="J27" s="12">
        <f>$J$17</f>
        <v>-0.00436</v>
      </c>
      <c r="K27" s="12"/>
      <c r="L27" s="12">
        <f>SUM(D27:J27)</f>
        <v>0.36145000000000005</v>
      </c>
      <c r="M27" s="12">
        <f>B27+L27</f>
        <v>0.6396000000000001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0.37867</v>
      </c>
      <c r="E28" s="12"/>
      <c r="F28" s="12">
        <f>F27</f>
        <v>-0.01286</v>
      </c>
      <c r="G28" s="12"/>
      <c r="H28" s="12">
        <f>$H$17</f>
        <v>0</v>
      </c>
      <c r="I28" s="12"/>
      <c r="J28" s="12">
        <f>$J$17</f>
        <v>-0.00436</v>
      </c>
      <c r="K28" s="12"/>
      <c r="L28" s="12">
        <f>SUM(D28:J28)</f>
        <v>0.36145000000000005</v>
      </c>
      <c r="M28" s="12">
        <f>B28+L28</f>
        <v>0.6015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0.5584</v>
      </c>
      <c r="E35" s="12"/>
      <c r="F35" s="12">
        <v>-0.03012</v>
      </c>
      <c r="G35" s="12"/>
      <c r="H35" s="12">
        <f>H17</f>
        <v>0</v>
      </c>
      <c r="I35" s="12"/>
      <c r="J35" s="12">
        <f>$J$17</f>
        <v>-0.00436</v>
      </c>
      <c r="K35" s="12"/>
      <c r="L35" s="12">
        <f>SUM(D35:J35)</f>
        <v>0.5239199999999999</v>
      </c>
      <c r="M35" s="12">
        <f>B35+L35</f>
        <v>0.80207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0.5584</v>
      </c>
      <c r="E36" s="12"/>
      <c r="F36" s="12">
        <f>F35</f>
        <v>-0.03012</v>
      </c>
      <c r="G36" s="12"/>
      <c r="H36" s="12">
        <f>$H$17</f>
        <v>0</v>
      </c>
      <c r="I36" s="12"/>
      <c r="J36" s="12">
        <f>$J$17</f>
        <v>-0.00436</v>
      </c>
      <c r="K36" s="12"/>
      <c r="L36" s="12">
        <f>SUM(D36:J36)</f>
        <v>0.5239199999999999</v>
      </c>
      <c r="M36" s="12">
        <f>B36+L36</f>
        <v>0.7639699999999999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0.5584</v>
      </c>
      <c r="E37" s="12"/>
      <c r="F37" s="12">
        <f>F36</f>
        <v>-0.03012</v>
      </c>
      <c r="G37" s="12"/>
      <c r="H37" s="12">
        <f>$H$17</f>
        <v>0</v>
      </c>
      <c r="I37" s="12"/>
      <c r="J37" s="12">
        <f>$J$17</f>
        <v>-0.00436</v>
      </c>
      <c r="K37" s="12"/>
      <c r="L37" s="12">
        <f>SUM(D37:J37)</f>
        <v>0.5239199999999999</v>
      </c>
      <c r="M37" s="12">
        <f>B37+L37</f>
        <v>0.7391099999999999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0.47501</v>
      </c>
      <c r="E44" s="12"/>
      <c r="F44" s="12">
        <v>-0.00799</v>
      </c>
      <c r="G44" s="12"/>
      <c r="H44" s="12">
        <f>H28</f>
        <v>0</v>
      </c>
      <c r="I44" s="12"/>
      <c r="J44" s="12">
        <f>$J$17</f>
        <v>-0.00436</v>
      </c>
      <c r="K44" s="12"/>
      <c r="L44" s="12">
        <f>SUM(D44:J44)</f>
        <v>0.46266</v>
      </c>
      <c r="M44" s="12">
        <f>B44+L44</f>
        <v>0.8624700000000001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0.47501</v>
      </c>
      <c r="E45" s="12"/>
      <c r="F45" s="12">
        <f>F44</f>
        <v>-0.00799</v>
      </c>
      <c r="G45" s="12"/>
      <c r="H45" s="12">
        <f>$H$17</f>
        <v>0</v>
      </c>
      <c r="I45" s="12"/>
      <c r="J45" s="12">
        <f>$J$17</f>
        <v>-0.00436</v>
      </c>
      <c r="K45" s="12"/>
      <c r="L45" s="12">
        <f>SUM(D45:J45)</f>
        <v>0.46266</v>
      </c>
      <c r="M45" s="12">
        <f>B45+L45</f>
        <v>0.70806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0.47501</v>
      </c>
      <c r="E46" s="12"/>
      <c r="F46" s="12">
        <f>F45</f>
        <v>-0.00799</v>
      </c>
      <c r="G46" s="12"/>
      <c r="H46" s="12">
        <f>$H$17</f>
        <v>0</v>
      </c>
      <c r="I46" s="12"/>
      <c r="J46" s="12">
        <f>$J$17</f>
        <v>-0.00436</v>
      </c>
      <c r="K46" s="12"/>
      <c r="L46" s="12">
        <f>SUM(D46:J46)</f>
        <v>0.46266</v>
      </c>
      <c r="M46" s="12">
        <f>B46+L46</f>
        <v>0.6592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0.47501</v>
      </c>
      <c r="E47" s="12"/>
      <c r="F47" s="12">
        <f>F46</f>
        <v>-0.00799</v>
      </c>
      <c r="G47" s="12"/>
      <c r="H47" s="12">
        <f>$H$17</f>
        <v>0</v>
      </c>
      <c r="I47" s="12"/>
      <c r="J47" s="12">
        <f>$J$17</f>
        <v>-0.00436</v>
      </c>
      <c r="K47" s="12"/>
      <c r="L47" s="12">
        <f>SUM(D47:J47)</f>
        <v>0.46266</v>
      </c>
      <c r="M47" s="12">
        <f>B47+L47</f>
        <v>0.61907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128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0.37791</v>
      </c>
      <c r="E72" s="3"/>
      <c r="F72" s="12">
        <v>0.00882</v>
      </c>
      <c r="G72" s="3"/>
      <c r="H72" s="12">
        <f>$H$17</f>
        <v>0</v>
      </c>
      <c r="I72" s="3"/>
      <c r="J72" s="12">
        <f>$J$17</f>
        <v>-0.00436</v>
      </c>
      <c r="K72" s="3"/>
      <c r="L72" s="11">
        <f>ROUND((SUM(D72:J72)*18),2)</f>
        <v>6.88</v>
      </c>
      <c r="M72" s="11">
        <f>ROUND(+B72+L72,2)</f>
        <v>19.16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140</v>
      </c>
      <c r="B77" s="3"/>
      <c r="C77" s="3"/>
      <c r="D77" s="3"/>
      <c r="E77" s="3"/>
      <c r="F77" s="3" t="s">
        <v>131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132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DECEMBER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0.9273</v>
      </c>
      <c r="K95" s="3"/>
      <c r="L95" s="3"/>
      <c r="M95" s="12">
        <f>SUM(F95:J95)</f>
        <v>1.09917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0.36184</v>
      </c>
      <c r="K101" s="3"/>
      <c r="L101" s="3"/>
      <c r="M101" s="12">
        <f>SUM(F101:J101)</f>
        <v>0.36184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0.9273</v>
      </c>
      <c r="K108" s="3"/>
      <c r="L108" s="3"/>
      <c r="M108" s="12">
        <f>SUM(F108:J108)</f>
        <v>1.09772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0.36184</v>
      </c>
      <c r="K118" s="3"/>
      <c r="L118" s="3"/>
      <c r="M118" s="12">
        <f>SUM(F118:J118)</f>
        <v>0.36184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134</v>
      </c>
      <c r="B139" s="3"/>
      <c r="C139" s="3"/>
      <c r="D139" s="3"/>
      <c r="E139" s="3"/>
      <c r="F139" s="3" t="str">
        <f>+F76</f>
        <v>This Filing Effective With the Billing Month of December 2014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135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136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0.514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0.514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0.514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0.514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0.514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0.514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0.514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0.514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0.514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0.514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0.514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0.514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137</v>
      </c>
      <c r="B195" s="27"/>
      <c r="C195" s="27"/>
      <c r="D195" s="27"/>
      <c r="E195" s="3" t="s">
        <v>138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139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DECEMBER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0.40533</v>
      </c>
      <c r="K217" s="3"/>
      <c r="L217" s="3"/>
      <c r="M217" s="12">
        <f>SUM(F217:J217)</f>
        <v>0.71475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0.905373825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0.40533</v>
      </c>
      <c r="K228" s="3"/>
      <c r="L228" s="3"/>
      <c r="M228" s="12">
        <f>SUM(F228:J228)</f>
        <v>0.45565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0.577171855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0.04348657534246576</v>
      </c>
      <c r="K238" s="3"/>
      <c r="L238" s="3"/>
      <c r="M238" s="12">
        <f>SUM(F238:J238)</f>
        <v>0.35292657534246574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0.36184</v>
      </c>
      <c r="K240" s="3"/>
      <c r="L240" s="3"/>
      <c r="M240" s="12">
        <f>(J240)</f>
        <v>0.36184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0.9053948209863012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0.04348657534246576</v>
      </c>
      <c r="K251" s="12"/>
      <c r="L251" s="3"/>
      <c r="M251" s="12">
        <f>(F251+J251)</f>
        <v>0.09682657534246575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0.36184</v>
      </c>
      <c r="K253" s="3"/>
      <c r="L253" s="3"/>
      <c r="M253" s="12">
        <f>SUM(F253:J253)</f>
        <v>0.36184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0.5809929509863013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December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September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11-04-14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DECEMBER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v>0.36184</v>
      </c>
      <c r="K292" s="3"/>
      <c r="L292" s="3"/>
      <c r="M292" s="12">
        <f>SUM(F292:J292)</f>
        <v>0.36184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11-04-14</v>
      </c>
      <c r="B299" s="3"/>
      <c r="C299" s="3"/>
      <c r="D299" s="3"/>
      <c r="E299" s="3"/>
      <c r="F299" s="11" t="str">
        <f>+F267</f>
        <v>This Filing Effective With the Billing Month of December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September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129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0.514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0.514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0.514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0.514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0.514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0.514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11-26-14</v>
      </c>
      <c r="B341" s="27"/>
      <c r="C341" s="27"/>
      <c r="D341" s="40"/>
      <c r="E341" s="40"/>
      <c r="F341" s="69" t="str">
        <f>+E195</f>
        <v>This filing Effective for the Billing Month Of December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November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2020-02-26T20:00:07Z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2058969805</vt:i4>
  </property>
  <property fmtid="{D5CDD505-2E9C-101B-9397-08002B2CF9AE}" pid="3" name="_NewReviewCycle">
    <vt:lpwstr/>
  </property>
  <property fmtid="{D5CDD505-2E9C-101B-9397-08002B2CF9AE}" pid="4" name="_EmailSubject">
    <vt:lpwstr>Dec 14 Website.xls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